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00" windowHeight="11920"/>
  </bookViews>
  <sheets>
    <sheet name="总表" sheetId="1" r:id="rId1"/>
    <sheet name="检测站" sheetId="3" r:id="rId2"/>
    <sheet name="代办方" sheetId="2" r:id="rId3"/>
  </sheets>
  <definedNames>
    <definedName name="_xlnm._FilterDatabase" localSheetId="0" hidden="1">总表!$A$2:$X$36</definedName>
    <definedName name="_xlnm._FilterDatabase" localSheetId="1" hidden="1">检测站!$A$2:$X$31</definedName>
  </definedNames>
  <calcPr calcId="144525"/>
</workbook>
</file>

<file path=xl/comments1.xml><?xml version="1.0" encoding="utf-8"?>
<comments xmlns="http://schemas.openxmlformats.org/spreadsheetml/2006/main">
  <authors>
    <author>dee</author>
    <author>admin</author>
    <author>jrkg40</author>
  </authors>
  <commentList>
    <comment ref="J10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该地区订单较少，一般不会超过100辆/月，以此为计算标准即可</t>
        </r>
      </text>
    </comment>
    <comment ref="B11" authorId="1">
      <text>
        <r>
          <rPr>
            <sz val="9"/>
            <rFont val="宋体"/>
            <charset val="134"/>
          </rPr>
          <t>张尚宾 18889377764</t>
        </r>
      </text>
    </comment>
    <comment ref="T13" authorId="2">
      <text>
        <r>
          <rPr>
            <b/>
            <sz val="9"/>
            <rFont val="宋体"/>
            <charset val="134"/>
          </rPr>
          <t>2022.1.18更新</t>
        </r>
      </text>
    </comment>
    <comment ref="G32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检测费只分是否含环保，不含环保为310元，含环保为350元</t>
        </r>
      </text>
    </comment>
  </commentList>
</comments>
</file>

<file path=xl/comments2.xml><?xml version="1.0" encoding="utf-8"?>
<comments xmlns="http://schemas.openxmlformats.org/spreadsheetml/2006/main">
  <authors>
    <author>dee</author>
    <author>admin</author>
  </authors>
  <commentList>
    <comment ref="J10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该地区订单较少，一般不会超过100辆/月，以此为计算标准即可</t>
        </r>
      </text>
    </comment>
    <comment ref="B11" authorId="1">
      <text>
        <r>
          <rPr>
            <sz val="9"/>
            <rFont val="宋体"/>
            <charset val="134"/>
          </rPr>
          <t>张尚宾 18889377764</t>
        </r>
      </text>
    </comment>
    <comment ref="G27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检测费只分是否含环保，不含环保为310元，含环保为350元</t>
        </r>
      </text>
    </comment>
  </commentList>
</comments>
</file>

<file path=xl/comments3.xml><?xml version="1.0" encoding="utf-8"?>
<comments xmlns="http://schemas.openxmlformats.org/spreadsheetml/2006/main">
  <authors>
    <author>jrkg40</author>
  </authors>
  <commentList>
    <comment ref="P3" authorId="0">
      <text>
        <r>
          <rPr>
            <b/>
            <sz val="9"/>
            <rFont val="宋体"/>
            <charset val="134"/>
          </rPr>
          <t>2022.1.18更新</t>
        </r>
      </text>
    </comment>
  </commentList>
</comments>
</file>

<file path=xl/sharedStrings.xml><?xml version="1.0" encoding="utf-8"?>
<sst xmlns="http://schemas.openxmlformats.org/spreadsheetml/2006/main" count="709" uniqueCount="208">
  <si>
    <t>类别</t>
  </si>
  <si>
    <t>系统名称</t>
  </si>
  <si>
    <t>城市</t>
  </si>
  <si>
    <t>区域</t>
  </si>
  <si>
    <t>商家门店地址</t>
  </si>
  <si>
    <t>检测费
（10年以下）</t>
  </si>
  <si>
    <t>检测费（10年及以上或10年以内环保不合格的）</t>
  </si>
  <si>
    <r>
      <rPr>
        <b/>
        <sz val="9"/>
        <color theme="1"/>
        <rFont val="微软雅黑"/>
        <charset val="134"/>
      </rPr>
      <t>检测费10年及以上</t>
    </r>
    <r>
      <rPr>
        <b/>
        <sz val="9"/>
        <color rgb="FFFF0000"/>
        <rFont val="微软雅黑"/>
        <charset val="134"/>
      </rPr>
      <t>（折后）</t>
    </r>
  </si>
  <si>
    <t>判别10年标准</t>
  </si>
  <si>
    <t>返利阶梯</t>
  </si>
  <si>
    <t>返利金额</t>
  </si>
  <si>
    <t>需结检测站检测费</t>
  </si>
  <si>
    <t>上门接车
服务费</t>
  </si>
  <si>
    <t>收款账户</t>
  </si>
  <si>
    <t>税点</t>
  </si>
  <si>
    <t>合作价（100辆及以下）</t>
  </si>
  <si>
    <t>合作价（101-200辆）</t>
  </si>
  <si>
    <t>合作价（201-300）</t>
  </si>
  <si>
    <t>合作价（301及以上）</t>
  </si>
  <si>
    <t>返利（10年以下）</t>
  </si>
  <si>
    <t>返利（10年以上）</t>
  </si>
  <si>
    <t>应付10年以下</t>
  </si>
  <si>
    <t>应付10年以上</t>
  </si>
  <si>
    <t>户型</t>
  </si>
  <si>
    <t>账户</t>
  </si>
  <si>
    <t>账号</t>
  </si>
  <si>
    <t>开户行</t>
  </si>
  <si>
    <t>2022.3.1更新检测费，（关于10年内环保免检车辆:
1、10年内(精确到注册登记日期的某日)
2、非营运小型、微型载客汽车(含营转非、预约客运转非、面包车)
小型载客汽车:车长小于6000mm且乘坐人数小于或等于9人的载客汽车。）</t>
  </si>
  <si>
    <t>检测站</t>
  </si>
  <si>
    <t>万宁万保路机动车检测中心有限公司</t>
  </si>
  <si>
    <t>万宁市</t>
  </si>
  <si>
    <t>东星工业开发区万海大道南侧</t>
  </si>
  <si>
    <t>按年</t>
  </si>
  <si>
    <t>对公</t>
  </si>
  <si>
    <t>21413001040011628</t>
  </si>
  <si>
    <t>中国农业银行万宁市支行</t>
  </si>
  <si>
    <t>2021.5月开始到站免费</t>
  </si>
  <si>
    <t>琼海市机动车辆检测中心</t>
  </si>
  <si>
    <t>琼海市</t>
  </si>
  <si>
    <t>塔洋镇</t>
  </si>
  <si>
    <t>新交通城内</t>
  </si>
  <si>
    <t>具体到日</t>
  </si>
  <si>
    <t>265001086237</t>
  </si>
  <si>
    <t>中国银行琼海支行</t>
  </si>
  <si>
    <t>2022.3月上门接车全部改为70元/单，不含代驾险，乐东 琼中 洋浦暂时不变</t>
  </si>
  <si>
    <t>陵水中马机动车检测有限公司</t>
  </si>
  <si>
    <t>陵水县</t>
  </si>
  <si>
    <t>三才镇</t>
  </si>
  <si>
    <t>毛岭坡（煤气站对面）厂房</t>
  </si>
  <si>
    <t>46050100573600000993</t>
  </si>
  <si>
    <t>中国建设银行陵水支行</t>
  </si>
  <si>
    <t>海口安润达机动车检测有限公司</t>
  </si>
  <si>
    <t>海口市</t>
  </si>
  <si>
    <t>美兰区</t>
  </si>
  <si>
    <t>海口市美兰区白驹大道16号江东家具城旁边安润达机动车检测站</t>
  </si>
  <si>
    <t>898900245310188</t>
  </si>
  <si>
    <t>招行海口国兴支行</t>
  </si>
  <si>
    <t>海南定安明隆汽车检测有限公司</t>
  </si>
  <si>
    <t>定安县</t>
  </si>
  <si>
    <t>城镇宏海路</t>
  </si>
  <si>
    <t>2201025609200078540</t>
  </si>
  <si>
    <t>工商银行定安支行</t>
  </si>
  <si>
    <t>澄迈富江实业开发有限公司</t>
  </si>
  <si>
    <t>澄迈县</t>
  </si>
  <si>
    <t>金江镇大拉村（海榆西线54公里处北侧）</t>
  </si>
  <si>
    <t>914690275573729449</t>
  </si>
  <si>
    <t>工商银行澄迈支行</t>
  </si>
  <si>
    <t>儋州警锐机动车辆检测有限公司</t>
  </si>
  <si>
    <t>儋州市</t>
  </si>
  <si>
    <t>兰洋路儋州市公安局交通警察支队车辆管理所旁边</t>
  </si>
  <si>
    <t>46001006236053007968</t>
  </si>
  <si>
    <t>建行儋州支行</t>
  </si>
  <si>
    <t>乐东顺风机动车检测有限公司</t>
  </si>
  <si>
    <t>乐东县</t>
  </si>
  <si>
    <t>乐东</t>
  </si>
  <si>
    <t>乐东县抱由镇沿江二横路301号</t>
  </si>
  <si>
    <t>按月</t>
  </si>
  <si>
    <t>6232513520322404</t>
  </si>
  <si>
    <t>建设银行乐东支行</t>
  </si>
  <si>
    <t>东方保隆机动车检测有限公司</t>
  </si>
  <si>
    <t>东方市</t>
  </si>
  <si>
    <t>二环南路化工厂生活区南门对面</t>
  </si>
  <si>
    <t>2201026809200068351</t>
  </si>
  <si>
    <t>中国工商银行股份有限公司东方支行</t>
  </si>
  <si>
    <t>2022.5.19德师接保隆上线</t>
  </si>
  <si>
    <t>海南临高盛源实业有限公司汽车检测中心</t>
  </si>
  <si>
    <t>临高</t>
  </si>
  <si>
    <t>临城</t>
  </si>
  <si>
    <t>临城镇临美路160号</t>
  </si>
  <si>
    <t>2201025909200079277</t>
  </si>
  <si>
    <t>中国工商银行临高支行</t>
  </si>
  <si>
    <t>代办</t>
  </si>
  <si>
    <t>五指山通什活能汽车服务中心</t>
  </si>
  <si>
    <t>五指山市</t>
  </si>
  <si>
    <t>通什镇</t>
  </si>
  <si>
    <t>五指山市海晟路海晟逸清园2栋8号铺面</t>
  </si>
  <si>
    <t>谭瑞景</t>
  </si>
  <si>
    <t>6217857800007234629</t>
  </si>
  <si>
    <t>中国银行三亚迎宾路支行</t>
  </si>
  <si>
    <t>海口易通汽车检测服务有限公司</t>
  </si>
  <si>
    <t>秀英区</t>
  </si>
  <si>
    <t>永兴镇永秀村委会太平坡(海南赛诺实业有限公司大院内）</t>
  </si>
  <si>
    <t>21-169001040005022</t>
  </si>
  <si>
    <t>中国农业银行秀英支行</t>
  </si>
  <si>
    <t>海南顺万通机动车检测服务有限公司</t>
  </si>
  <si>
    <t>灯楼坡通华小区西侧书场村仓库1号库</t>
  </si>
  <si>
    <t>46050100783600000992</t>
  </si>
  <si>
    <t>建设银行海口永万路支行</t>
  </si>
  <si>
    <t>海口美兰德师汽车修理厂（海口市/三亚市）</t>
  </si>
  <si>
    <t>海口市海甸五西路海昌路怡昌花园公寓A栋109—2号商铺</t>
  </si>
  <si>
    <t>海口美兰德师汽车修理厂</t>
  </si>
  <si>
    <t>8981234000000001119</t>
  </si>
  <si>
    <t>海口联合农村商业银行股份有限公司海甸岛支行</t>
  </si>
  <si>
    <t>海南安之源汽车检测有限公司</t>
  </si>
  <si>
    <t>龙华区</t>
  </si>
  <si>
    <t>海南省海口市凤翔西路8号（琼山国税对面）</t>
  </si>
  <si>
    <t>21298001040003047</t>
  </si>
  <si>
    <t>中国农业银行股份有限公司海口凤翔支行</t>
  </si>
  <si>
    <t>海南新阳汽车检测有限公司</t>
  </si>
  <si>
    <t>文昌市</t>
  </si>
  <si>
    <t>文城镇</t>
  </si>
  <si>
    <t>文城镇大潭路大潭羽毛球馆东北80米</t>
  </si>
  <si>
    <t>1013101800000157</t>
  </si>
  <si>
    <t>海南文昌农村商业银行股份有限公司美文支行</t>
  </si>
  <si>
    <t>屯昌昌旺机动车车辆检测服务有限公司</t>
  </si>
  <si>
    <t>屯昌县</t>
  </si>
  <si>
    <t>屯昌县环东二路与兴业路交叉路口北侧(海南中部家居建材市场东北侧)</t>
  </si>
  <si>
    <t>屯昌昌旺机动车辆检测服务有限公司</t>
  </si>
  <si>
    <t>1009413700000158</t>
  </si>
  <si>
    <t>屯昌县农村信用合作联社营业部</t>
  </si>
  <si>
    <t>乐东昌泽检测服务有限公司</t>
  </si>
  <si>
    <t>利国镇</t>
  </si>
  <si>
    <t>海南省乐东县利国镇琼脂厂空地01号</t>
  </si>
  <si>
    <t>乐东县昌泽检测服务有限公司</t>
  </si>
  <si>
    <t>1014318500000164</t>
  </si>
  <si>
    <t>乐东县冲坡信用社</t>
  </si>
  <si>
    <t>海南欣通机动车辆检测有限公司</t>
  </si>
  <si>
    <t>老城镇</t>
  </si>
  <si>
    <t>澄迈县老城镇海南欣通机动车辆检测有限公司</t>
  </si>
  <si>
    <t>三亚广泰汽车检测服务有限公司</t>
  </si>
  <si>
    <t>三亚市</t>
  </si>
  <si>
    <t>吉阳区</t>
  </si>
  <si>
    <t>海南省三亚市海润路火车头家具博览中心旁</t>
  </si>
  <si>
    <t>2201002509200079835</t>
  </si>
  <si>
    <t>中国工商银行三亚东方支行</t>
  </si>
  <si>
    <t>2022.4.15：10年内300元检测费的 给咱们是70元/单  10年以上的保持原先的不变</t>
  </si>
  <si>
    <t>琼中豪杰汽车维修服务有限公司</t>
  </si>
  <si>
    <t>琼中县海榆路加钗六队橡胶园新国土局斜对面</t>
  </si>
  <si>
    <t>1011396900000192</t>
  </si>
  <si>
    <t>琼中黎族苗族自治县农村信用合作联社股份有限公司营业部</t>
  </si>
  <si>
    <t>海南汽车小镇机动车检测有限公司</t>
  </si>
  <si>
    <t>海口市龙华区南海大道168号保税区内第二个转盘往左150米汽车小镇检测站</t>
  </si>
  <si>
    <t>266278132726</t>
  </si>
  <si>
    <t>中国银行股份有限公司海口椰树门支行</t>
  </si>
  <si>
    <t>澄迈福通机动车检测服务有限公司</t>
  </si>
  <si>
    <t>金江镇</t>
  </si>
  <si>
    <t>东居委会蔡宅村三队48号</t>
  </si>
  <si>
    <t>1015190200000157</t>
  </si>
  <si>
    <t>澄迈农商银行金山支行</t>
  </si>
  <si>
    <t>海南安宣机动车辆检测有限公司</t>
  </si>
  <si>
    <t>海口市美兰区白龙北路20号货运市场内</t>
  </si>
  <si>
    <t>267513998307</t>
  </si>
  <si>
    <t>中国银行海口金垦支行</t>
  </si>
  <si>
    <r>
      <rPr>
        <sz val="9"/>
        <color rgb="FFFF0000"/>
        <rFont val="微软雅黑"/>
        <charset val="134"/>
      </rPr>
      <t>2022.4.8：310元的是按照20%*310元=62元/单  10年以上的还是按照之前谈的来结算</t>
    </r>
    <r>
      <rPr>
        <sz val="9"/>
        <color theme="1"/>
        <rFont val="微软雅黑"/>
        <charset val="134"/>
      </rPr>
      <t xml:space="preserve"> 柴油：430元（检测费）法人：陈林 0989-65351579。8.5折检测费</t>
    </r>
  </si>
  <si>
    <t>运通汽车（海南保亭）检测服务有限公司</t>
  </si>
  <si>
    <t>保亭</t>
  </si>
  <si>
    <t>保城</t>
  </si>
  <si>
    <t>海南省保亭县保兴东路43号</t>
  </si>
  <si>
    <t>46050100673600001125</t>
  </si>
  <si>
    <t>中国建设银行股份有限公司保亭支行</t>
  </si>
  <si>
    <t>昌江和兴机动车检测有限公司</t>
  </si>
  <si>
    <t>昌江县</t>
  </si>
  <si>
    <t>石碌镇</t>
  </si>
  <si>
    <t>昌江石碌人民北路197号</t>
  </si>
  <si>
    <t>266272428674</t>
  </si>
  <si>
    <t>中国银行昌江支行</t>
  </si>
  <si>
    <t>洋浦亿众汽车维修有限公司</t>
  </si>
  <si>
    <t>洋浦</t>
  </si>
  <si>
    <t>浦港</t>
  </si>
  <si>
    <t>海南省洋浦经济开发区吉浦路浦港区</t>
  </si>
  <si>
    <t>46050100523600000054</t>
  </si>
  <si>
    <t>中国建设银行洋浦经济开发区分行</t>
  </si>
  <si>
    <t>海南岚瀚汽车服务有限公司</t>
  </si>
  <si>
    <t>城区</t>
  </si>
  <si>
    <t>海南海口琼山区椰合路362号滨江度假城3号楼1708室</t>
  </si>
  <si>
    <t>1015568300000123</t>
  </si>
  <si>
    <t>定安县农村信用合作联社营业部</t>
  </si>
  <si>
    <t>海口鑫意祥机动车检测有限公司</t>
  </si>
  <si>
    <t>江东新区</t>
  </si>
  <si>
    <t>海南省海口市江东新区琼山大道新岛村红岛仓库二号仓库</t>
  </si>
  <si>
    <t>39400188000093836</t>
  </si>
  <si>
    <t>光大银行海口椰海支行</t>
  </si>
  <si>
    <t>海南源丰汽车检测服务有限公司</t>
  </si>
  <si>
    <t>临城镇</t>
  </si>
  <si>
    <t>波莲镇恩惠村206号</t>
  </si>
  <si>
    <t>临高源丰汽车检测服务有限公司</t>
  </si>
  <si>
    <t>2201025909200128757</t>
  </si>
  <si>
    <t>中国工商银行股份有限公司临高支行</t>
  </si>
  <si>
    <t>海口安策汽车检测服务有限公司</t>
  </si>
  <si>
    <t>丘海大道3-6号铺面</t>
  </si>
  <si>
    <t>46050110136300000282</t>
  </si>
  <si>
    <t>中国建设银行海口丽晶支行</t>
  </si>
  <si>
    <t>琼海智延德胜汽车检测站</t>
  </si>
  <si>
    <t>五指山鸿泰机动车检测服务有限公司</t>
  </si>
  <si>
    <t>海南自贸区车之通汽车检测服务有限公司</t>
  </si>
  <si>
    <t>金星路8号</t>
  </si>
  <si>
    <t>91460701011996666</t>
  </si>
  <si>
    <t xml:space="preserve"> 中国邮政银行海口金盘路支行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</si>
</sst>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0;[Red]0"/>
    <numFmt numFmtId="44" formatCode="_ &quot;￥&quot;* #,##0.00_ ;_ &quot;￥&quot;* \-#,##0.00_ ;_ &quot;￥&quot;* &quot;-&quot;??_ ;_ @_ "/>
    <numFmt numFmtId="178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rgb="FFFF0000"/>
      <name val="微软雅黑"/>
      <charset val="134"/>
    </font>
    <font>
      <sz val="9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9"/>
      <color rgb="FFFF0000"/>
      <name val="微软雅黑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7"/>
  <sheetViews>
    <sheetView tabSelected="1" topLeftCell="A24" workbookViewId="0">
      <selection activeCell="A37" sqref="A37:XEZ37"/>
    </sheetView>
  </sheetViews>
  <sheetFormatPr defaultColWidth="9" defaultRowHeight="12"/>
  <cols>
    <col min="1" max="1" width="9" style="11"/>
    <col min="2" max="2" width="31.5" style="11" customWidth="1"/>
    <col min="3" max="3" width="14.3365384615385" style="11" customWidth="1"/>
    <col min="4" max="4" width="11.8365384615385" style="11" customWidth="1"/>
    <col min="5" max="5" width="22.5" style="11" customWidth="1"/>
    <col min="6" max="6" width="15.6634615384615" style="11" customWidth="1"/>
    <col min="7" max="7" width="25.6442307692308" style="11" customWidth="1"/>
    <col min="8" max="8" width="17.625" style="11" customWidth="1"/>
    <col min="9" max="9" width="17.1442307692308" style="11" customWidth="1"/>
    <col min="10" max="10" width="13.2980769230769" style="11" customWidth="1"/>
    <col min="11" max="11" width="10.5769230769231" style="11" customWidth="1"/>
    <col min="12" max="12" width="7.36538461538461" style="11" customWidth="1"/>
    <col min="13" max="13" width="16.8365384615385" style="11" customWidth="1"/>
    <col min="14" max="14" width="13.5" style="11" customWidth="1"/>
    <col min="15" max="15" width="17.6634615384615" style="11" customWidth="1"/>
    <col min="16" max="16" width="11.5" style="11" customWidth="1"/>
    <col min="17" max="17" width="18.8365384615385" style="11" customWidth="1"/>
    <col min="18" max="18" width="12.3365384615385" style="11" customWidth="1"/>
    <col min="19" max="19" width="11.6634615384615" style="11" customWidth="1"/>
    <col min="20" max="20" width="31.8365384615385" style="11" customWidth="1"/>
    <col min="21" max="21" width="22.6634615384615" style="11" customWidth="1"/>
    <col min="22" max="22" width="25.6634615384615" style="11" customWidth="1"/>
    <col min="23" max="23" width="21.1634615384615" style="11" customWidth="1"/>
    <col min="24" max="24" width="33.8365384615385" style="11" customWidth="1"/>
    <col min="25" max="16384" width="9" style="1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5" t="s">
        <v>9</v>
      </c>
      <c r="K1" s="5"/>
      <c r="L1" s="5"/>
      <c r="M1" s="5"/>
      <c r="N1" s="5" t="s">
        <v>10</v>
      </c>
      <c r="O1" s="5"/>
      <c r="P1" s="5" t="s">
        <v>11</v>
      </c>
      <c r="Q1" s="5"/>
      <c r="R1" s="1" t="s">
        <v>12</v>
      </c>
      <c r="S1" s="5" t="s">
        <v>13</v>
      </c>
      <c r="T1" s="5"/>
      <c r="U1" s="5"/>
      <c r="V1" s="5"/>
      <c r="W1" s="8" t="s">
        <v>14</v>
      </c>
    </row>
    <row r="2" s="10" customFormat="1" ht="64" customHeight="1" spans="1:24">
      <c r="A2" s="1"/>
      <c r="B2" s="1"/>
      <c r="C2" s="1"/>
      <c r="D2" s="1"/>
      <c r="E2" s="1"/>
      <c r="F2" s="1"/>
      <c r="G2" s="1"/>
      <c r="H2" s="3"/>
      <c r="I2" s="3"/>
      <c r="J2" s="8" t="s">
        <v>15</v>
      </c>
      <c r="K2" s="8" t="s">
        <v>16</v>
      </c>
      <c r="L2" s="8" t="s">
        <v>17</v>
      </c>
      <c r="M2" s="8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/>
      <c r="S2" s="6" t="s">
        <v>23</v>
      </c>
      <c r="T2" s="1" t="s">
        <v>24</v>
      </c>
      <c r="U2" s="6" t="s">
        <v>25</v>
      </c>
      <c r="V2" s="1" t="s">
        <v>26</v>
      </c>
      <c r="W2" s="8"/>
      <c r="X2" s="10" t="s">
        <v>27</v>
      </c>
    </row>
    <row r="3" s="10" customFormat="1" ht="27" customHeight="1" spans="1:24">
      <c r="A3" s="2" t="s">
        <v>28</v>
      </c>
      <c r="B3" s="2" t="s">
        <v>29</v>
      </c>
      <c r="C3" s="2" t="s">
        <v>30</v>
      </c>
      <c r="D3" s="2"/>
      <c r="E3" s="2" t="s">
        <v>31</v>
      </c>
      <c r="F3" s="2"/>
      <c r="G3" s="2">
        <v>0.01</v>
      </c>
      <c r="H3" s="4"/>
      <c r="I3" s="4" t="s">
        <v>32</v>
      </c>
      <c r="J3" s="9">
        <v>0</v>
      </c>
      <c r="K3" s="9">
        <v>0</v>
      </c>
      <c r="L3" s="9">
        <v>0</v>
      </c>
      <c r="M3" s="9">
        <v>0</v>
      </c>
      <c r="N3" s="2"/>
      <c r="O3" s="2"/>
      <c r="P3" s="2"/>
      <c r="Q3" s="2"/>
      <c r="R3" s="2">
        <v>64</v>
      </c>
      <c r="S3" s="2" t="s">
        <v>33</v>
      </c>
      <c r="T3" s="2" t="s">
        <v>29</v>
      </c>
      <c r="U3" s="19" t="s">
        <v>34</v>
      </c>
      <c r="V3" s="2" t="s">
        <v>35</v>
      </c>
      <c r="W3" s="9"/>
      <c r="X3" s="10" t="s">
        <v>36</v>
      </c>
    </row>
    <row r="4" s="10" customFormat="1" ht="27" customHeight="1" spans="1:24">
      <c r="A4" s="2" t="s">
        <v>28</v>
      </c>
      <c r="B4" s="2" t="s">
        <v>37</v>
      </c>
      <c r="C4" s="2" t="s">
        <v>38</v>
      </c>
      <c r="D4" s="2" t="s">
        <v>39</v>
      </c>
      <c r="E4" s="2" t="s">
        <v>40</v>
      </c>
      <c r="F4" s="2">
        <v>250</v>
      </c>
      <c r="G4" s="2">
        <v>330</v>
      </c>
      <c r="H4" s="4"/>
      <c r="I4" s="4" t="s">
        <v>41</v>
      </c>
      <c r="J4" s="9">
        <v>0</v>
      </c>
      <c r="K4" s="9">
        <v>0</v>
      </c>
      <c r="L4" s="9">
        <v>0</v>
      </c>
      <c r="M4" s="9">
        <v>0</v>
      </c>
      <c r="N4" s="2"/>
      <c r="O4" s="2"/>
      <c r="P4" s="2">
        <f>F4-N4</f>
        <v>250</v>
      </c>
      <c r="Q4" s="2">
        <f t="shared" ref="Q4:Q10" si="0">G4-O4</f>
        <v>330</v>
      </c>
      <c r="R4" s="2">
        <v>70</v>
      </c>
      <c r="S4" s="2" t="s">
        <v>33</v>
      </c>
      <c r="T4" s="2" t="s">
        <v>37</v>
      </c>
      <c r="U4" s="19" t="s">
        <v>42</v>
      </c>
      <c r="V4" s="2" t="s">
        <v>43</v>
      </c>
      <c r="W4" s="9"/>
      <c r="X4" s="10" t="s">
        <v>44</v>
      </c>
    </row>
    <row r="5" s="10" customFormat="1" ht="27" customHeight="1" spans="1:23">
      <c r="A5" s="2" t="s">
        <v>28</v>
      </c>
      <c r="B5" s="2" t="s">
        <v>45</v>
      </c>
      <c r="C5" s="2" t="s">
        <v>46</v>
      </c>
      <c r="D5" s="2" t="s">
        <v>47</v>
      </c>
      <c r="E5" s="2" t="s">
        <v>48</v>
      </c>
      <c r="F5" s="2"/>
      <c r="G5" s="2">
        <v>0.01</v>
      </c>
      <c r="H5" s="4"/>
      <c r="I5" s="4" t="s">
        <v>41</v>
      </c>
      <c r="J5" s="9">
        <v>0</v>
      </c>
      <c r="K5" s="9">
        <v>0</v>
      </c>
      <c r="L5" s="9">
        <v>0</v>
      </c>
      <c r="M5" s="9">
        <v>0</v>
      </c>
      <c r="N5" s="2"/>
      <c r="O5" s="2"/>
      <c r="P5" s="2"/>
      <c r="Q5" s="2"/>
      <c r="R5" s="2">
        <v>64</v>
      </c>
      <c r="S5" s="2" t="s">
        <v>33</v>
      </c>
      <c r="T5" s="2" t="s">
        <v>45</v>
      </c>
      <c r="U5" s="19" t="s">
        <v>49</v>
      </c>
      <c r="V5" s="2" t="s">
        <v>50</v>
      </c>
      <c r="W5" s="9"/>
    </row>
    <row r="6" s="10" customFormat="1" ht="27" customHeight="1" spans="1:23">
      <c r="A6" s="12" t="s">
        <v>28</v>
      </c>
      <c r="B6" s="12" t="s">
        <v>51</v>
      </c>
      <c r="C6" s="12" t="s">
        <v>52</v>
      </c>
      <c r="D6" s="12" t="s">
        <v>53</v>
      </c>
      <c r="E6" s="12" t="s">
        <v>54</v>
      </c>
      <c r="F6" s="2">
        <v>310</v>
      </c>
      <c r="G6" s="2">
        <v>390</v>
      </c>
      <c r="H6" s="4">
        <v>343.2</v>
      </c>
      <c r="I6" s="4" t="s">
        <v>41</v>
      </c>
      <c r="J6" s="9">
        <v>0</v>
      </c>
      <c r="K6" s="9">
        <v>0</v>
      </c>
      <c r="L6" s="9">
        <v>0</v>
      </c>
      <c r="M6" s="9">
        <v>0</v>
      </c>
      <c r="N6" s="2"/>
      <c r="O6" s="2"/>
      <c r="P6" s="2">
        <f>F6-N6</f>
        <v>310</v>
      </c>
      <c r="Q6" s="2">
        <v>343.2</v>
      </c>
      <c r="R6" s="2"/>
      <c r="S6" s="12" t="s">
        <v>33</v>
      </c>
      <c r="T6" s="12" t="s">
        <v>51</v>
      </c>
      <c r="U6" s="20" t="s">
        <v>55</v>
      </c>
      <c r="V6" s="12" t="s">
        <v>56</v>
      </c>
      <c r="W6" s="17"/>
    </row>
    <row r="7" s="10" customFormat="1" ht="27" customHeight="1" spans="1:23">
      <c r="A7" s="2" t="s">
        <v>28</v>
      </c>
      <c r="B7" s="2" t="s">
        <v>57</v>
      </c>
      <c r="C7" s="2" t="s">
        <v>58</v>
      </c>
      <c r="D7" s="2"/>
      <c r="E7" s="2" t="s">
        <v>59</v>
      </c>
      <c r="F7" s="2"/>
      <c r="G7" s="2">
        <v>0.01</v>
      </c>
      <c r="H7" s="4"/>
      <c r="I7" s="4" t="s">
        <v>41</v>
      </c>
      <c r="J7" s="9">
        <v>0</v>
      </c>
      <c r="K7" s="9">
        <v>0</v>
      </c>
      <c r="L7" s="9">
        <v>0</v>
      </c>
      <c r="M7" s="9">
        <v>0</v>
      </c>
      <c r="N7" s="2"/>
      <c r="O7" s="2"/>
      <c r="P7" s="2"/>
      <c r="Q7" s="2"/>
      <c r="R7" s="2">
        <v>70</v>
      </c>
      <c r="S7" s="2" t="s">
        <v>33</v>
      </c>
      <c r="T7" s="2" t="s">
        <v>57</v>
      </c>
      <c r="U7" s="19" t="s">
        <v>60</v>
      </c>
      <c r="V7" s="2" t="s">
        <v>61</v>
      </c>
      <c r="W7" s="9"/>
    </row>
    <row r="8" s="10" customFormat="1" ht="27" customHeight="1" spans="1:23">
      <c r="A8" s="2" t="s">
        <v>28</v>
      </c>
      <c r="B8" s="2" t="s">
        <v>62</v>
      </c>
      <c r="C8" s="2" t="s">
        <v>63</v>
      </c>
      <c r="D8" s="2" t="s">
        <v>63</v>
      </c>
      <c r="E8" s="2" t="s">
        <v>64</v>
      </c>
      <c r="F8" s="2">
        <v>315</v>
      </c>
      <c r="G8" s="2">
        <v>395</v>
      </c>
      <c r="H8" s="4"/>
      <c r="I8" s="4" t="s">
        <v>41</v>
      </c>
      <c r="J8" s="9">
        <v>0</v>
      </c>
      <c r="K8" s="9">
        <v>0</v>
      </c>
      <c r="L8" s="9">
        <v>0</v>
      </c>
      <c r="M8" s="9">
        <v>0</v>
      </c>
      <c r="N8" s="2"/>
      <c r="O8" s="2"/>
      <c r="P8" s="2">
        <f>F8-N8</f>
        <v>315</v>
      </c>
      <c r="Q8" s="2">
        <f t="shared" si="0"/>
        <v>395</v>
      </c>
      <c r="R8" s="2">
        <v>70</v>
      </c>
      <c r="S8" s="2" t="s">
        <v>33</v>
      </c>
      <c r="T8" s="2" t="s">
        <v>62</v>
      </c>
      <c r="U8" s="19" t="s">
        <v>65</v>
      </c>
      <c r="V8" s="2" t="s">
        <v>66</v>
      </c>
      <c r="W8" s="9"/>
    </row>
    <row r="9" s="10" customFormat="1" ht="27" customHeight="1" spans="1:23">
      <c r="A9" s="2" t="s">
        <v>28</v>
      </c>
      <c r="B9" s="2" t="s">
        <v>67</v>
      </c>
      <c r="C9" s="2" t="s">
        <v>68</v>
      </c>
      <c r="D9" s="2"/>
      <c r="E9" s="2" t="s">
        <v>69</v>
      </c>
      <c r="F9" s="2">
        <v>290</v>
      </c>
      <c r="G9" s="2">
        <v>350</v>
      </c>
      <c r="H9" s="4"/>
      <c r="I9" s="4" t="s">
        <v>32</v>
      </c>
      <c r="J9" s="9">
        <v>0.07</v>
      </c>
      <c r="K9" s="9">
        <v>0.07</v>
      </c>
      <c r="L9" s="9">
        <v>0.07</v>
      </c>
      <c r="M9" s="9">
        <v>0.07</v>
      </c>
      <c r="N9" s="2">
        <f>F9*J9</f>
        <v>20.3</v>
      </c>
      <c r="O9" s="2">
        <f>G9*J9</f>
        <v>24.5</v>
      </c>
      <c r="P9" s="2">
        <f>F9-N9</f>
        <v>269.7</v>
      </c>
      <c r="Q9" s="2">
        <f t="shared" si="0"/>
        <v>325.5</v>
      </c>
      <c r="R9" s="2">
        <v>70</v>
      </c>
      <c r="S9" s="2" t="s">
        <v>33</v>
      </c>
      <c r="T9" s="2" t="s">
        <v>67</v>
      </c>
      <c r="U9" s="19" t="s">
        <v>70</v>
      </c>
      <c r="V9" s="2" t="s">
        <v>71</v>
      </c>
      <c r="W9" s="9">
        <v>0.03</v>
      </c>
    </row>
    <row r="10" s="10" customFormat="1" ht="27" customHeight="1" spans="1:23">
      <c r="A10" s="2" t="s">
        <v>28</v>
      </c>
      <c r="B10" s="2" t="s">
        <v>72</v>
      </c>
      <c r="C10" s="2" t="s">
        <v>73</v>
      </c>
      <c r="D10" s="2" t="s">
        <v>74</v>
      </c>
      <c r="E10" s="2" t="s">
        <v>75</v>
      </c>
      <c r="F10" s="2">
        <v>310</v>
      </c>
      <c r="G10" s="2">
        <v>390</v>
      </c>
      <c r="H10" s="4"/>
      <c r="I10" s="4" t="s">
        <v>76</v>
      </c>
      <c r="J10" s="9">
        <v>0.05</v>
      </c>
      <c r="K10" s="9">
        <v>0.06</v>
      </c>
      <c r="L10" s="9">
        <v>0.07</v>
      </c>
      <c r="M10" s="9">
        <v>0.08</v>
      </c>
      <c r="N10" s="2">
        <f>F10*J10</f>
        <v>15.5</v>
      </c>
      <c r="O10" s="2">
        <f>G10*J10</f>
        <v>19.5</v>
      </c>
      <c r="P10" s="2">
        <f>F10-N10</f>
        <v>294.5</v>
      </c>
      <c r="Q10" s="2">
        <f t="shared" si="0"/>
        <v>370.5</v>
      </c>
      <c r="R10" s="2">
        <v>94</v>
      </c>
      <c r="S10" s="2" t="s">
        <v>33</v>
      </c>
      <c r="T10" s="2" t="s">
        <v>72</v>
      </c>
      <c r="U10" s="19" t="s">
        <v>77</v>
      </c>
      <c r="V10" s="2" t="s">
        <v>78</v>
      </c>
      <c r="W10" s="9"/>
    </row>
    <row r="11" s="10" customFormat="1" ht="27" customHeight="1" spans="1:24">
      <c r="A11" s="2" t="s">
        <v>28</v>
      </c>
      <c r="B11" s="2" t="s">
        <v>79</v>
      </c>
      <c r="C11" s="2" t="s">
        <v>80</v>
      </c>
      <c r="D11" s="2" t="s">
        <v>80</v>
      </c>
      <c r="E11" s="2" t="s">
        <v>81</v>
      </c>
      <c r="F11" s="2"/>
      <c r="G11" s="2">
        <v>0.01</v>
      </c>
      <c r="H11" s="4"/>
      <c r="I11" s="4" t="s">
        <v>41</v>
      </c>
      <c r="J11" s="9">
        <v>0</v>
      </c>
      <c r="K11" s="9">
        <v>0</v>
      </c>
      <c r="L11" s="9">
        <v>0</v>
      </c>
      <c r="M11" s="9">
        <v>0</v>
      </c>
      <c r="N11" s="2"/>
      <c r="O11" s="2"/>
      <c r="P11" s="2"/>
      <c r="Q11" s="2"/>
      <c r="R11" s="2">
        <v>70</v>
      </c>
      <c r="S11" s="2" t="s">
        <v>33</v>
      </c>
      <c r="T11" s="2" t="s">
        <v>79</v>
      </c>
      <c r="U11" s="19" t="s">
        <v>82</v>
      </c>
      <c r="V11" s="2" t="s">
        <v>83</v>
      </c>
      <c r="W11" s="9"/>
      <c r="X11" s="10" t="s">
        <v>84</v>
      </c>
    </row>
    <row r="12" s="10" customFormat="1" ht="27" customHeight="1" spans="1:23">
      <c r="A12" s="2" t="s">
        <v>28</v>
      </c>
      <c r="B12" s="2" t="s">
        <v>85</v>
      </c>
      <c r="C12" s="2" t="s">
        <v>86</v>
      </c>
      <c r="D12" s="2" t="s">
        <v>87</v>
      </c>
      <c r="E12" s="2" t="s">
        <v>88</v>
      </c>
      <c r="F12" s="2">
        <v>320</v>
      </c>
      <c r="G12" s="2">
        <v>395</v>
      </c>
      <c r="H12" s="4"/>
      <c r="I12" s="4" t="s">
        <v>41</v>
      </c>
      <c r="J12" s="9">
        <v>0.1</v>
      </c>
      <c r="K12" s="9">
        <v>0.1</v>
      </c>
      <c r="L12" s="9">
        <v>0.1</v>
      </c>
      <c r="M12" s="9">
        <v>0.1</v>
      </c>
      <c r="N12" s="2">
        <f>F12*J12</f>
        <v>32</v>
      </c>
      <c r="O12" s="2">
        <f>G12*J12</f>
        <v>39.5</v>
      </c>
      <c r="P12" s="2">
        <f t="shared" ref="P12:P28" si="1">F12-N12</f>
        <v>288</v>
      </c>
      <c r="Q12" s="2">
        <f>G12-O12</f>
        <v>355.5</v>
      </c>
      <c r="R12" s="2">
        <v>64</v>
      </c>
      <c r="S12" s="2" t="s">
        <v>33</v>
      </c>
      <c r="T12" s="2" t="s">
        <v>85</v>
      </c>
      <c r="U12" s="19" t="s">
        <v>89</v>
      </c>
      <c r="V12" s="2" t="s">
        <v>90</v>
      </c>
      <c r="W12" s="9"/>
    </row>
    <row r="13" s="10" customFormat="1" ht="27" customHeight="1" spans="1:23">
      <c r="A13" s="2" t="s">
        <v>91</v>
      </c>
      <c r="B13" s="2" t="s">
        <v>92</v>
      </c>
      <c r="C13" s="2" t="s">
        <v>93</v>
      </c>
      <c r="D13" s="2" t="s">
        <v>94</v>
      </c>
      <c r="E13" s="2" t="s">
        <v>95</v>
      </c>
      <c r="F13" s="2"/>
      <c r="G13" s="2"/>
      <c r="H13" s="4"/>
      <c r="I13" s="4"/>
      <c r="J13" s="9"/>
      <c r="K13" s="9"/>
      <c r="L13" s="9"/>
      <c r="M13" s="9"/>
      <c r="N13" s="2"/>
      <c r="O13" s="2"/>
      <c r="P13" s="2"/>
      <c r="Q13" s="2"/>
      <c r="R13" s="2">
        <v>70</v>
      </c>
      <c r="S13" s="2"/>
      <c r="T13" s="7" t="s">
        <v>96</v>
      </c>
      <c r="U13" s="21" t="s">
        <v>97</v>
      </c>
      <c r="V13" s="7" t="s">
        <v>98</v>
      </c>
      <c r="W13" s="9"/>
    </row>
    <row r="14" s="10" customFormat="1" ht="27" customHeight="1" spans="1:23">
      <c r="A14" s="2" t="s">
        <v>28</v>
      </c>
      <c r="B14" s="2" t="s">
        <v>99</v>
      </c>
      <c r="C14" s="2" t="s">
        <v>52</v>
      </c>
      <c r="D14" s="2" t="s">
        <v>100</v>
      </c>
      <c r="E14" s="2" t="s">
        <v>101</v>
      </c>
      <c r="F14" s="2">
        <v>315</v>
      </c>
      <c r="G14" s="2">
        <v>395</v>
      </c>
      <c r="H14" s="4">
        <v>335.75</v>
      </c>
      <c r="I14" s="4" t="s">
        <v>76</v>
      </c>
      <c r="J14" s="9">
        <v>0.1</v>
      </c>
      <c r="K14" s="9">
        <v>0.1</v>
      </c>
      <c r="L14" s="9">
        <v>0.1</v>
      </c>
      <c r="M14" s="9">
        <v>0.1</v>
      </c>
      <c r="N14" s="2">
        <f>F14*J14</f>
        <v>31.5</v>
      </c>
      <c r="O14" s="2">
        <f>H14*J14</f>
        <v>33.575</v>
      </c>
      <c r="P14" s="2">
        <f t="shared" si="1"/>
        <v>283.5</v>
      </c>
      <c r="Q14" s="2">
        <f>G14-O14</f>
        <v>361.425</v>
      </c>
      <c r="R14" s="2"/>
      <c r="S14" s="2"/>
      <c r="T14" s="2" t="s">
        <v>99</v>
      </c>
      <c r="U14" s="19" t="s">
        <v>102</v>
      </c>
      <c r="V14" s="2" t="s">
        <v>103</v>
      </c>
      <c r="W14" s="9"/>
    </row>
    <row r="15" s="10" customFormat="1" ht="27" customHeight="1" spans="1:23">
      <c r="A15" s="2" t="s">
        <v>28</v>
      </c>
      <c r="B15" s="2" t="s">
        <v>104</v>
      </c>
      <c r="C15" s="2" t="s">
        <v>52</v>
      </c>
      <c r="D15" s="2" t="s">
        <v>100</v>
      </c>
      <c r="E15" s="2" t="s">
        <v>105</v>
      </c>
      <c r="F15" s="2">
        <v>310</v>
      </c>
      <c r="G15" s="2">
        <v>395</v>
      </c>
      <c r="H15" s="4">
        <v>335.75</v>
      </c>
      <c r="I15" s="4" t="s">
        <v>41</v>
      </c>
      <c r="J15" s="9">
        <v>0.05</v>
      </c>
      <c r="K15" s="9">
        <v>0.05</v>
      </c>
      <c r="L15" s="9">
        <v>0.05</v>
      </c>
      <c r="M15" s="9">
        <v>0.05</v>
      </c>
      <c r="N15" s="2">
        <f t="shared" ref="N15:N21" si="2">F15*J15</f>
        <v>15.5</v>
      </c>
      <c r="O15" s="2">
        <f>H15*J15</f>
        <v>16.7875</v>
      </c>
      <c r="P15" s="2">
        <f t="shared" si="1"/>
        <v>294.5</v>
      </c>
      <c r="Q15" s="2">
        <f>G15-O15</f>
        <v>378.2125</v>
      </c>
      <c r="R15" s="2"/>
      <c r="S15" s="2" t="s">
        <v>33</v>
      </c>
      <c r="T15" s="2" t="s">
        <v>104</v>
      </c>
      <c r="U15" s="19" t="s">
        <v>106</v>
      </c>
      <c r="V15" s="2" t="s">
        <v>107</v>
      </c>
      <c r="W15" s="9"/>
    </row>
    <row r="16" s="10" customFormat="1" ht="27" customHeight="1" spans="1:23">
      <c r="A16" s="2" t="s">
        <v>91</v>
      </c>
      <c r="B16" s="2" t="s">
        <v>108</v>
      </c>
      <c r="C16" s="2" t="s">
        <v>52</v>
      </c>
      <c r="D16" s="2"/>
      <c r="E16" s="2" t="s">
        <v>109</v>
      </c>
      <c r="F16" s="2"/>
      <c r="G16" s="2"/>
      <c r="H16" s="4"/>
      <c r="I16" s="4"/>
      <c r="J16" s="9"/>
      <c r="K16" s="9"/>
      <c r="L16" s="9"/>
      <c r="M16" s="9"/>
      <c r="N16" s="2"/>
      <c r="O16" s="2"/>
      <c r="P16" s="2"/>
      <c r="Q16" s="2"/>
      <c r="R16" s="2">
        <v>70</v>
      </c>
      <c r="S16" s="2" t="s">
        <v>33</v>
      </c>
      <c r="T16" s="2" t="s">
        <v>110</v>
      </c>
      <c r="U16" s="19" t="s">
        <v>111</v>
      </c>
      <c r="V16" s="2" t="s">
        <v>112</v>
      </c>
      <c r="W16" s="9"/>
    </row>
    <row r="17" s="10" customFormat="1" ht="27" customHeight="1" spans="1:23">
      <c r="A17" s="2" t="s">
        <v>28</v>
      </c>
      <c r="B17" s="2" t="s">
        <v>113</v>
      </c>
      <c r="C17" s="2" t="s">
        <v>52</v>
      </c>
      <c r="D17" s="2" t="s">
        <v>114</v>
      </c>
      <c r="E17" s="2" t="s">
        <v>115</v>
      </c>
      <c r="F17" s="2">
        <v>310</v>
      </c>
      <c r="G17" s="2">
        <v>380</v>
      </c>
      <c r="H17" s="4">
        <v>323</v>
      </c>
      <c r="I17" s="4" t="s">
        <v>41</v>
      </c>
      <c r="J17" s="9">
        <v>0.26</v>
      </c>
      <c r="K17" s="9">
        <v>0.26</v>
      </c>
      <c r="L17" s="9">
        <v>0.26</v>
      </c>
      <c r="M17" s="9">
        <v>0.26</v>
      </c>
      <c r="N17" s="2">
        <f t="shared" si="2"/>
        <v>80.6</v>
      </c>
      <c r="O17" s="2">
        <f>H17*J17</f>
        <v>83.98</v>
      </c>
      <c r="P17" s="2">
        <f t="shared" si="1"/>
        <v>229.4</v>
      </c>
      <c r="Q17" s="2">
        <f t="shared" ref="Q17:Q22" si="3">G17-O17</f>
        <v>296.02</v>
      </c>
      <c r="R17" s="2">
        <v>70</v>
      </c>
      <c r="S17" s="2" t="s">
        <v>33</v>
      </c>
      <c r="T17" s="2" t="s">
        <v>113</v>
      </c>
      <c r="U17" s="19" t="s">
        <v>116</v>
      </c>
      <c r="V17" s="2" t="s">
        <v>117</v>
      </c>
      <c r="W17" s="9"/>
    </row>
    <row r="18" s="10" customFormat="1" ht="27" customHeight="1" spans="1:23">
      <c r="A18" s="2" t="s">
        <v>28</v>
      </c>
      <c r="B18" s="2" t="s">
        <v>118</v>
      </c>
      <c r="C18" s="2" t="s">
        <v>119</v>
      </c>
      <c r="D18" s="2" t="s">
        <v>120</v>
      </c>
      <c r="E18" s="2" t="s">
        <v>121</v>
      </c>
      <c r="F18" s="2">
        <v>260</v>
      </c>
      <c r="G18" s="2">
        <v>340</v>
      </c>
      <c r="H18" s="4"/>
      <c r="I18" s="4" t="s">
        <v>41</v>
      </c>
      <c r="J18" s="9">
        <v>0.1</v>
      </c>
      <c r="K18" s="9">
        <v>0.1</v>
      </c>
      <c r="L18" s="9">
        <v>0.1</v>
      </c>
      <c r="M18" s="9">
        <v>0.1</v>
      </c>
      <c r="N18" s="2">
        <f t="shared" si="2"/>
        <v>26</v>
      </c>
      <c r="O18" s="2">
        <f>G18*J18</f>
        <v>34</v>
      </c>
      <c r="P18" s="2">
        <f t="shared" si="1"/>
        <v>234</v>
      </c>
      <c r="Q18" s="2">
        <f t="shared" si="3"/>
        <v>306</v>
      </c>
      <c r="R18" s="2">
        <v>64</v>
      </c>
      <c r="S18" s="2" t="s">
        <v>33</v>
      </c>
      <c r="T18" s="2" t="s">
        <v>118</v>
      </c>
      <c r="U18" s="19" t="s">
        <v>122</v>
      </c>
      <c r="V18" s="2" t="s">
        <v>123</v>
      </c>
      <c r="W18" s="9"/>
    </row>
    <row r="19" s="10" customFormat="1" ht="27" customHeight="1" spans="1:23">
      <c r="A19" s="2" t="s">
        <v>28</v>
      </c>
      <c r="B19" s="2" t="s">
        <v>124</v>
      </c>
      <c r="C19" s="2" t="s">
        <v>125</v>
      </c>
      <c r="D19" s="2" t="s">
        <v>125</v>
      </c>
      <c r="E19" s="2" t="s">
        <v>126</v>
      </c>
      <c r="F19" s="2">
        <v>315</v>
      </c>
      <c r="G19" s="2">
        <v>395</v>
      </c>
      <c r="H19" s="4"/>
      <c r="I19" s="4" t="s">
        <v>41</v>
      </c>
      <c r="J19" s="9">
        <v>0.07</v>
      </c>
      <c r="K19" s="9">
        <v>0.07</v>
      </c>
      <c r="L19" s="9">
        <v>0.07</v>
      </c>
      <c r="M19" s="9">
        <v>0.07</v>
      </c>
      <c r="N19" s="2">
        <f t="shared" si="2"/>
        <v>22.05</v>
      </c>
      <c r="O19" s="2">
        <f>G19*J19</f>
        <v>27.65</v>
      </c>
      <c r="P19" s="2">
        <f t="shared" si="1"/>
        <v>292.95</v>
      </c>
      <c r="Q19" s="2">
        <f t="shared" si="3"/>
        <v>367.35</v>
      </c>
      <c r="R19" s="2">
        <v>70</v>
      </c>
      <c r="S19" s="2" t="s">
        <v>33</v>
      </c>
      <c r="T19" s="2" t="s">
        <v>127</v>
      </c>
      <c r="U19" s="19" t="s">
        <v>128</v>
      </c>
      <c r="V19" s="2" t="s">
        <v>129</v>
      </c>
      <c r="W19" s="9"/>
    </row>
    <row r="20" s="10" customFormat="1" ht="27" customHeight="1" spans="1:23">
      <c r="A20" s="2" t="s">
        <v>28</v>
      </c>
      <c r="B20" s="2" t="s">
        <v>130</v>
      </c>
      <c r="C20" s="2" t="s">
        <v>73</v>
      </c>
      <c r="D20" s="2" t="s">
        <v>131</v>
      </c>
      <c r="E20" s="2" t="s">
        <v>132</v>
      </c>
      <c r="F20" s="2">
        <v>280</v>
      </c>
      <c r="G20" s="2">
        <v>360</v>
      </c>
      <c r="H20" s="4"/>
      <c r="I20" s="4" t="s">
        <v>41</v>
      </c>
      <c r="J20" s="9">
        <v>0.1</v>
      </c>
      <c r="K20" s="9">
        <v>0.1</v>
      </c>
      <c r="L20" s="9">
        <v>0.1</v>
      </c>
      <c r="M20" s="9">
        <v>0.1</v>
      </c>
      <c r="N20" s="2">
        <f t="shared" si="2"/>
        <v>28</v>
      </c>
      <c r="O20" s="2">
        <f>G20*J20</f>
        <v>36</v>
      </c>
      <c r="P20" s="2">
        <f t="shared" si="1"/>
        <v>252</v>
      </c>
      <c r="Q20" s="2">
        <f t="shared" si="3"/>
        <v>324</v>
      </c>
      <c r="R20" s="2">
        <v>64</v>
      </c>
      <c r="S20" s="2" t="s">
        <v>33</v>
      </c>
      <c r="T20" s="2" t="s">
        <v>133</v>
      </c>
      <c r="U20" s="19" t="s">
        <v>134</v>
      </c>
      <c r="V20" s="2" t="s">
        <v>135</v>
      </c>
      <c r="W20" s="9">
        <v>0.03</v>
      </c>
    </row>
    <row r="21" s="10" customFormat="1" ht="27" customHeight="1" spans="1:23">
      <c r="A21" s="2" t="s">
        <v>28</v>
      </c>
      <c r="B21" s="2" t="s">
        <v>136</v>
      </c>
      <c r="C21" s="2" t="s">
        <v>63</v>
      </c>
      <c r="D21" s="2" t="s">
        <v>137</v>
      </c>
      <c r="E21" s="2" t="s">
        <v>138</v>
      </c>
      <c r="F21" s="2">
        <v>310</v>
      </c>
      <c r="G21" s="2">
        <v>390</v>
      </c>
      <c r="H21" s="4"/>
      <c r="I21" s="4" t="s">
        <v>41</v>
      </c>
      <c r="J21" s="9">
        <v>0.05</v>
      </c>
      <c r="K21" s="9">
        <v>0.05</v>
      </c>
      <c r="L21" s="9">
        <v>0.05</v>
      </c>
      <c r="M21" s="9">
        <v>0.05</v>
      </c>
      <c r="N21" s="2">
        <f t="shared" si="2"/>
        <v>15.5</v>
      </c>
      <c r="O21" s="2">
        <f>G21*J21</f>
        <v>19.5</v>
      </c>
      <c r="P21" s="2">
        <f t="shared" si="1"/>
        <v>294.5</v>
      </c>
      <c r="Q21" s="2">
        <f t="shared" si="3"/>
        <v>370.5</v>
      </c>
      <c r="R21" s="2">
        <v>70</v>
      </c>
      <c r="S21" s="2"/>
      <c r="T21" s="2"/>
      <c r="U21" s="2"/>
      <c r="V21" s="2"/>
      <c r="W21" s="9"/>
    </row>
    <row r="22" s="10" customFormat="1" ht="27" customHeight="1" spans="1:24">
      <c r="A22" s="2" t="s">
        <v>28</v>
      </c>
      <c r="B22" s="2" t="s">
        <v>139</v>
      </c>
      <c r="C22" s="2" t="s">
        <v>140</v>
      </c>
      <c r="D22" s="2" t="s">
        <v>141</v>
      </c>
      <c r="E22" s="2" t="s">
        <v>142</v>
      </c>
      <c r="F22" s="2">
        <v>300</v>
      </c>
      <c r="G22" s="2">
        <v>480</v>
      </c>
      <c r="H22" s="4"/>
      <c r="I22" s="4" t="s">
        <v>41</v>
      </c>
      <c r="J22" s="14">
        <v>0.275</v>
      </c>
      <c r="K22" s="14">
        <v>0.275</v>
      </c>
      <c r="L22" s="14">
        <v>0.275</v>
      </c>
      <c r="M22" s="14">
        <v>0.275</v>
      </c>
      <c r="N22" s="2">
        <f t="shared" ref="N22:N28" si="4">F22*J22</f>
        <v>82.5</v>
      </c>
      <c r="O22" s="2">
        <f t="shared" ref="O22:O28" si="5">G22*J22</f>
        <v>132</v>
      </c>
      <c r="P22" s="2">
        <f t="shared" si="1"/>
        <v>217.5</v>
      </c>
      <c r="Q22" s="2">
        <f t="shared" si="3"/>
        <v>348</v>
      </c>
      <c r="R22" s="2"/>
      <c r="S22" s="2" t="s">
        <v>33</v>
      </c>
      <c r="T22" s="2" t="s">
        <v>139</v>
      </c>
      <c r="U22" s="19" t="s">
        <v>143</v>
      </c>
      <c r="V22" s="2" t="s">
        <v>144</v>
      </c>
      <c r="W22" s="9"/>
      <c r="X22" s="18" t="s">
        <v>145</v>
      </c>
    </row>
    <row r="23" s="10" customFormat="1" ht="27" customHeight="1" spans="1:23">
      <c r="A23" s="2" t="s">
        <v>91</v>
      </c>
      <c r="B23" s="2" t="s">
        <v>146</v>
      </c>
      <c r="C23" s="2"/>
      <c r="D23" s="2"/>
      <c r="E23" s="2" t="s">
        <v>147</v>
      </c>
      <c r="F23" s="2"/>
      <c r="G23" s="2"/>
      <c r="H23" s="4"/>
      <c r="I23" s="4"/>
      <c r="J23" s="9"/>
      <c r="K23" s="9"/>
      <c r="L23" s="9"/>
      <c r="M23" s="9"/>
      <c r="N23" s="2"/>
      <c r="O23" s="2"/>
      <c r="P23" s="2"/>
      <c r="Q23" s="2"/>
      <c r="R23" s="2">
        <v>94</v>
      </c>
      <c r="S23" s="2"/>
      <c r="T23" s="2" t="s">
        <v>146</v>
      </c>
      <c r="U23" s="19" t="s">
        <v>148</v>
      </c>
      <c r="V23" s="2" t="s">
        <v>149</v>
      </c>
      <c r="W23" s="9"/>
    </row>
    <row r="24" s="10" customFormat="1" ht="27" customHeight="1" spans="1:23">
      <c r="A24" s="2" t="s">
        <v>28</v>
      </c>
      <c r="B24" s="2" t="s">
        <v>150</v>
      </c>
      <c r="C24" s="2" t="s">
        <v>52</v>
      </c>
      <c r="D24" s="2" t="s">
        <v>114</v>
      </c>
      <c r="E24" s="2" t="s">
        <v>151</v>
      </c>
      <c r="F24" s="2">
        <v>305</v>
      </c>
      <c r="G24" s="2">
        <v>380</v>
      </c>
      <c r="H24" s="4"/>
      <c r="I24" s="4" t="s">
        <v>41</v>
      </c>
      <c r="J24" s="9">
        <v>0.1</v>
      </c>
      <c r="K24" s="9">
        <v>0.1</v>
      </c>
      <c r="L24" s="9">
        <v>0.1</v>
      </c>
      <c r="M24" s="9">
        <v>0.1</v>
      </c>
      <c r="N24" s="2">
        <f t="shared" si="4"/>
        <v>30.5</v>
      </c>
      <c r="O24" s="2">
        <f t="shared" si="5"/>
        <v>38</v>
      </c>
      <c r="P24" s="2">
        <f t="shared" si="1"/>
        <v>274.5</v>
      </c>
      <c r="Q24" s="2">
        <f t="shared" ref="Q24:Q28" si="6">G24-O24</f>
        <v>342</v>
      </c>
      <c r="R24" s="2"/>
      <c r="S24" s="2" t="s">
        <v>33</v>
      </c>
      <c r="T24" s="2" t="s">
        <v>150</v>
      </c>
      <c r="U24" s="19" t="s">
        <v>152</v>
      </c>
      <c r="V24" s="2" t="s">
        <v>153</v>
      </c>
      <c r="W24" s="9"/>
    </row>
    <row r="25" s="10" customFormat="1" ht="27" customHeight="1" spans="1:23">
      <c r="A25" s="2" t="s">
        <v>28</v>
      </c>
      <c r="B25" s="2" t="s">
        <v>154</v>
      </c>
      <c r="C25" s="2" t="s">
        <v>63</v>
      </c>
      <c r="D25" s="2" t="s">
        <v>155</v>
      </c>
      <c r="E25" s="2" t="s">
        <v>156</v>
      </c>
      <c r="F25" s="2">
        <v>315</v>
      </c>
      <c r="G25" s="2">
        <v>395</v>
      </c>
      <c r="H25" s="4"/>
      <c r="I25" s="4" t="s">
        <v>41</v>
      </c>
      <c r="J25" s="9">
        <v>0.1</v>
      </c>
      <c r="K25" s="9">
        <v>0.1</v>
      </c>
      <c r="L25" s="9">
        <v>0.1</v>
      </c>
      <c r="M25" s="9">
        <v>0.1</v>
      </c>
      <c r="N25" s="2">
        <f t="shared" si="4"/>
        <v>31.5</v>
      </c>
      <c r="O25" s="2">
        <f t="shared" si="5"/>
        <v>39.5</v>
      </c>
      <c r="P25" s="2">
        <f t="shared" si="1"/>
        <v>283.5</v>
      </c>
      <c r="Q25" s="2">
        <f t="shared" si="6"/>
        <v>355.5</v>
      </c>
      <c r="R25" s="2">
        <v>70</v>
      </c>
      <c r="S25" s="2" t="s">
        <v>33</v>
      </c>
      <c r="T25" s="2" t="s">
        <v>154</v>
      </c>
      <c r="U25" s="19" t="s">
        <v>157</v>
      </c>
      <c r="V25" s="2" t="s">
        <v>158</v>
      </c>
      <c r="W25" s="9">
        <v>0.03</v>
      </c>
    </row>
    <row r="26" s="10" customFormat="1" ht="27" customHeight="1" spans="1:24">
      <c r="A26" s="2" t="s">
        <v>28</v>
      </c>
      <c r="B26" s="2" t="s">
        <v>159</v>
      </c>
      <c r="C26" s="2" t="s">
        <v>52</v>
      </c>
      <c r="D26" s="2" t="s">
        <v>53</v>
      </c>
      <c r="E26" s="2" t="s">
        <v>160</v>
      </c>
      <c r="F26" s="2">
        <v>310</v>
      </c>
      <c r="G26" s="2">
        <v>390</v>
      </c>
      <c r="H26" s="4">
        <v>331.5</v>
      </c>
      <c r="I26" s="4" t="s">
        <v>32</v>
      </c>
      <c r="J26" s="9">
        <v>0.25</v>
      </c>
      <c r="K26" s="9">
        <v>0.25</v>
      </c>
      <c r="L26" s="9">
        <v>0.25</v>
      </c>
      <c r="M26" s="9">
        <v>0.25</v>
      </c>
      <c r="N26" s="2">
        <f t="shared" si="4"/>
        <v>77.5</v>
      </c>
      <c r="O26" s="2">
        <f t="shared" si="5"/>
        <v>97.5</v>
      </c>
      <c r="P26" s="2">
        <f t="shared" si="1"/>
        <v>232.5</v>
      </c>
      <c r="Q26" s="2">
        <f t="shared" si="6"/>
        <v>292.5</v>
      </c>
      <c r="R26" s="2"/>
      <c r="S26" s="2" t="s">
        <v>33</v>
      </c>
      <c r="T26" s="2" t="s">
        <v>159</v>
      </c>
      <c r="U26" s="19" t="s">
        <v>161</v>
      </c>
      <c r="V26" s="2" t="s">
        <v>162</v>
      </c>
      <c r="W26" s="9">
        <v>0.03</v>
      </c>
      <c r="X26" s="7" t="s">
        <v>163</v>
      </c>
    </row>
    <row r="27" s="10" customFormat="1" ht="27" customHeight="1" spans="1:24">
      <c r="A27" s="2" t="s">
        <v>28</v>
      </c>
      <c r="B27" s="2" t="s">
        <v>164</v>
      </c>
      <c r="C27" s="2" t="s">
        <v>165</v>
      </c>
      <c r="D27" s="2" t="s">
        <v>166</v>
      </c>
      <c r="E27" s="2" t="s">
        <v>167</v>
      </c>
      <c r="F27" s="2">
        <v>420</v>
      </c>
      <c r="G27" s="2">
        <v>480</v>
      </c>
      <c r="H27" s="4"/>
      <c r="I27" s="4" t="s">
        <v>32</v>
      </c>
      <c r="J27" s="9">
        <v>0.06</v>
      </c>
      <c r="K27" s="9"/>
      <c r="L27" s="9"/>
      <c r="M27" s="9"/>
      <c r="N27" s="2">
        <f t="shared" si="4"/>
        <v>25.2</v>
      </c>
      <c r="O27" s="2">
        <f t="shared" si="5"/>
        <v>28.8</v>
      </c>
      <c r="P27" s="2">
        <f t="shared" si="1"/>
        <v>394.8</v>
      </c>
      <c r="Q27" s="2">
        <f t="shared" si="6"/>
        <v>451.2</v>
      </c>
      <c r="R27" s="2">
        <v>64</v>
      </c>
      <c r="S27" s="2" t="s">
        <v>33</v>
      </c>
      <c r="T27" s="2" t="s">
        <v>164</v>
      </c>
      <c r="U27" s="19" t="s">
        <v>168</v>
      </c>
      <c r="V27" s="2" t="s">
        <v>169</v>
      </c>
      <c r="W27" s="9"/>
      <c r="X27" s="7"/>
    </row>
    <row r="28" s="10" customFormat="1" ht="27" customHeight="1" spans="1:23">
      <c r="A28" s="2" t="s">
        <v>28</v>
      </c>
      <c r="B28" s="2" t="s">
        <v>170</v>
      </c>
      <c r="C28" s="2" t="s">
        <v>171</v>
      </c>
      <c r="D28" s="2" t="s">
        <v>172</v>
      </c>
      <c r="E28" s="2" t="s">
        <v>173</v>
      </c>
      <c r="F28" s="2">
        <v>350</v>
      </c>
      <c r="G28" s="2">
        <v>400</v>
      </c>
      <c r="H28" s="4"/>
      <c r="I28" s="4" t="s">
        <v>76</v>
      </c>
      <c r="J28" s="9">
        <v>0.05</v>
      </c>
      <c r="K28" s="9">
        <v>0.05</v>
      </c>
      <c r="L28" s="9">
        <v>0.05</v>
      </c>
      <c r="M28" s="9">
        <v>0.05</v>
      </c>
      <c r="N28" s="2">
        <f t="shared" si="4"/>
        <v>17.5</v>
      </c>
      <c r="O28" s="2">
        <f t="shared" si="5"/>
        <v>20</v>
      </c>
      <c r="P28" s="2">
        <f t="shared" si="1"/>
        <v>332.5</v>
      </c>
      <c r="Q28" s="2">
        <f t="shared" si="6"/>
        <v>380</v>
      </c>
      <c r="R28" s="2">
        <v>64</v>
      </c>
      <c r="S28" s="2" t="s">
        <v>33</v>
      </c>
      <c r="T28" s="2" t="s">
        <v>170</v>
      </c>
      <c r="U28" s="19" t="s">
        <v>174</v>
      </c>
      <c r="V28" s="2" t="s">
        <v>175</v>
      </c>
      <c r="W28" s="9">
        <v>0.03</v>
      </c>
    </row>
    <row r="29" s="10" customFormat="1" ht="27" customHeight="1" spans="1:23">
      <c r="A29" s="2" t="s">
        <v>91</v>
      </c>
      <c r="B29" s="2" t="s">
        <v>176</v>
      </c>
      <c r="C29" s="2" t="s">
        <v>177</v>
      </c>
      <c r="D29" s="2" t="s">
        <v>178</v>
      </c>
      <c r="E29" s="2" t="s">
        <v>179</v>
      </c>
      <c r="F29" s="2"/>
      <c r="G29" s="2"/>
      <c r="H29" s="4"/>
      <c r="I29" s="4"/>
      <c r="J29" s="9"/>
      <c r="K29" s="9"/>
      <c r="L29" s="9"/>
      <c r="M29" s="9"/>
      <c r="N29" s="2"/>
      <c r="O29" s="2"/>
      <c r="P29" s="2"/>
      <c r="Q29" s="2"/>
      <c r="R29" s="2">
        <v>94</v>
      </c>
      <c r="S29" s="2" t="s">
        <v>33</v>
      </c>
      <c r="T29" s="2" t="s">
        <v>176</v>
      </c>
      <c r="U29" s="19" t="s">
        <v>180</v>
      </c>
      <c r="V29" s="2" t="s">
        <v>181</v>
      </c>
      <c r="W29" s="9"/>
    </row>
    <row r="30" s="10" customFormat="1" ht="37" customHeight="1" spans="1:23">
      <c r="A30" s="2" t="s">
        <v>91</v>
      </c>
      <c r="B30" s="2" t="s">
        <v>182</v>
      </c>
      <c r="C30" s="2" t="s">
        <v>58</v>
      </c>
      <c r="D30" s="2" t="s">
        <v>183</v>
      </c>
      <c r="E30" s="2" t="s">
        <v>184</v>
      </c>
      <c r="F30" s="2"/>
      <c r="G30" s="2"/>
      <c r="H30" s="4"/>
      <c r="I30" s="4"/>
      <c r="J30" s="9"/>
      <c r="K30" s="9"/>
      <c r="L30" s="9"/>
      <c r="M30" s="9"/>
      <c r="N30" s="2"/>
      <c r="O30" s="2"/>
      <c r="P30" s="2"/>
      <c r="Q30" s="2"/>
      <c r="R30" s="2">
        <v>70</v>
      </c>
      <c r="S30" s="2" t="s">
        <v>33</v>
      </c>
      <c r="T30" s="2" t="s">
        <v>182</v>
      </c>
      <c r="U30" s="19" t="s">
        <v>185</v>
      </c>
      <c r="V30" s="2" t="s">
        <v>186</v>
      </c>
      <c r="W30" s="9"/>
    </row>
    <row r="31" s="10" customFormat="1" ht="27" customHeight="1" spans="1:23">
      <c r="A31" s="2" t="s">
        <v>28</v>
      </c>
      <c r="B31" s="2" t="s">
        <v>187</v>
      </c>
      <c r="C31" s="2" t="s">
        <v>52</v>
      </c>
      <c r="D31" s="2" t="s">
        <v>188</v>
      </c>
      <c r="E31" s="2" t="s">
        <v>189</v>
      </c>
      <c r="F31" s="2">
        <v>320</v>
      </c>
      <c r="G31" s="2">
        <v>400</v>
      </c>
      <c r="H31" s="4"/>
      <c r="I31" s="4" t="s">
        <v>32</v>
      </c>
      <c r="J31" s="9">
        <v>0.26</v>
      </c>
      <c r="K31" s="9"/>
      <c r="L31" s="9"/>
      <c r="M31" s="9"/>
      <c r="N31" s="2">
        <f>F31*J31</f>
        <v>83.2</v>
      </c>
      <c r="O31" s="2">
        <f>G31*J31</f>
        <v>104</v>
      </c>
      <c r="P31" s="2">
        <f>F31-N31</f>
        <v>236.8</v>
      </c>
      <c r="Q31" s="2">
        <f t="shared" ref="Q31:Q36" si="7">G31-O31</f>
        <v>296</v>
      </c>
      <c r="R31" s="2"/>
      <c r="S31" s="2" t="s">
        <v>33</v>
      </c>
      <c r="T31" s="2" t="s">
        <v>187</v>
      </c>
      <c r="U31" s="19" t="s">
        <v>190</v>
      </c>
      <c r="V31" s="2" t="s">
        <v>191</v>
      </c>
      <c r="W31" s="9">
        <v>0.03</v>
      </c>
    </row>
    <row r="32" s="10" customFormat="1" ht="27" customHeight="1" spans="1:23">
      <c r="A32" s="2" t="s">
        <v>28</v>
      </c>
      <c r="B32" s="2" t="s">
        <v>192</v>
      </c>
      <c r="C32" s="2" t="s">
        <v>86</v>
      </c>
      <c r="D32" s="2" t="s">
        <v>193</v>
      </c>
      <c r="E32" s="2" t="s">
        <v>194</v>
      </c>
      <c r="F32" s="13">
        <v>310</v>
      </c>
      <c r="G32" s="13">
        <v>350</v>
      </c>
      <c r="H32" s="4"/>
      <c r="I32" s="4"/>
      <c r="J32" s="15">
        <v>0.075</v>
      </c>
      <c r="K32" s="9"/>
      <c r="L32" s="9"/>
      <c r="M32" s="9"/>
      <c r="N32" s="2">
        <f>310*J32</f>
        <v>23.25</v>
      </c>
      <c r="O32" s="2">
        <f>350*J32</f>
        <v>26.25</v>
      </c>
      <c r="P32" s="2">
        <f>310-N32</f>
        <v>286.75</v>
      </c>
      <c r="Q32" s="2">
        <f>350-O32</f>
        <v>323.75</v>
      </c>
      <c r="R32" s="2">
        <v>64</v>
      </c>
      <c r="S32" s="2" t="s">
        <v>33</v>
      </c>
      <c r="T32" s="2" t="s">
        <v>195</v>
      </c>
      <c r="U32" s="19" t="s">
        <v>196</v>
      </c>
      <c r="V32" s="2" t="s">
        <v>197</v>
      </c>
      <c r="W32" s="9">
        <v>0.01</v>
      </c>
    </row>
    <row r="33" s="10" customFormat="1" ht="27" customHeight="1" spans="1:23">
      <c r="A33" s="2" t="s">
        <v>28</v>
      </c>
      <c r="B33" s="2" t="s">
        <v>198</v>
      </c>
      <c r="C33" s="2" t="s">
        <v>52</v>
      </c>
      <c r="D33" s="2" t="s">
        <v>114</v>
      </c>
      <c r="E33" s="2" t="s">
        <v>199</v>
      </c>
      <c r="F33" s="2">
        <v>310</v>
      </c>
      <c r="G33" s="2">
        <v>395</v>
      </c>
      <c r="H33" s="4"/>
      <c r="I33" s="4" t="s">
        <v>41</v>
      </c>
      <c r="J33" s="16">
        <v>80</v>
      </c>
      <c r="K33" s="16"/>
      <c r="L33" s="16"/>
      <c r="M33" s="16"/>
      <c r="N33" s="2">
        <v>80</v>
      </c>
      <c r="O33" s="2">
        <v>80</v>
      </c>
      <c r="P33" s="2">
        <f t="shared" ref="P33:P36" si="8">F33-N33</f>
        <v>230</v>
      </c>
      <c r="Q33" s="2">
        <f t="shared" si="7"/>
        <v>315</v>
      </c>
      <c r="R33" s="2"/>
      <c r="S33" s="2" t="s">
        <v>33</v>
      </c>
      <c r="T33" s="2" t="s">
        <v>198</v>
      </c>
      <c r="U33" s="19" t="s">
        <v>200</v>
      </c>
      <c r="V33" s="2" t="s">
        <v>201</v>
      </c>
      <c r="W33" s="9"/>
    </row>
    <row r="34" s="10" customFormat="1" ht="27" customHeight="1" spans="1:23">
      <c r="A34" s="2" t="s">
        <v>28</v>
      </c>
      <c r="B34" s="2" t="s">
        <v>202</v>
      </c>
      <c r="C34" s="2"/>
      <c r="D34" s="2"/>
      <c r="E34" s="2"/>
      <c r="F34" s="2">
        <v>280</v>
      </c>
      <c r="G34" s="2">
        <v>360</v>
      </c>
      <c r="H34" s="4"/>
      <c r="I34" s="4"/>
      <c r="J34" s="9"/>
      <c r="K34" s="9"/>
      <c r="L34" s="9"/>
      <c r="M34" s="9"/>
      <c r="N34" s="2"/>
      <c r="O34" s="2"/>
      <c r="P34" s="2">
        <f t="shared" si="8"/>
        <v>280</v>
      </c>
      <c r="Q34" s="2">
        <f t="shared" si="7"/>
        <v>360</v>
      </c>
      <c r="R34" s="2"/>
      <c r="S34" s="2"/>
      <c r="T34" s="2"/>
      <c r="U34" s="2"/>
      <c r="V34" s="2"/>
      <c r="W34" s="9"/>
    </row>
    <row r="35" s="10" customFormat="1" ht="27" customHeight="1" spans="1:23">
      <c r="A35" s="2" t="s">
        <v>28</v>
      </c>
      <c r="B35" s="2" t="s">
        <v>203</v>
      </c>
      <c r="C35" s="2"/>
      <c r="D35" s="2"/>
      <c r="E35" s="2"/>
      <c r="F35" s="2">
        <v>300</v>
      </c>
      <c r="G35" s="2">
        <v>380</v>
      </c>
      <c r="H35" s="4"/>
      <c r="I35" s="4" t="s">
        <v>41</v>
      </c>
      <c r="J35" s="9"/>
      <c r="K35" s="9"/>
      <c r="L35" s="9"/>
      <c r="M35" s="9"/>
      <c r="N35" s="2"/>
      <c r="O35" s="2"/>
      <c r="P35" s="2">
        <f t="shared" si="8"/>
        <v>300</v>
      </c>
      <c r="Q35" s="2">
        <f t="shared" si="7"/>
        <v>380</v>
      </c>
      <c r="R35" s="2"/>
      <c r="S35" s="2"/>
      <c r="T35" s="2"/>
      <c r="U35" s="2"/>
      <c r="V35" s="2"/>
      <c r="W35" s="9"/>
    </row>
    <row r="36" s="10" customFormat="1" ht="27" customHeight="1" spans="1:23">
      <c r="A36" s="2" t="s">
        <v>28</v>
      </c>
      <c r="B36" s="2" t="s">
        <v>204</v>
      </c>
      <c r="C36" s="2" t="s">
        <v>52</v>
      </c>
      <c r="D36" s="2" t="s">
        <v>114</v>
      </c>
      <c r="E36" s="2" t="s">
        <v>205</v>
      </c>
      <c r="F36" s="2">
        <v>315</v>
      </c>
      <c r="G36" s="2">
        <v>395</v>
      </c>
      <c r="H36" s="4"/>
      <c r="I36" s="4"/>
      <c r="J36" s="16">
        <v>80</v>
      </c>
      <c r="K36" s="9"/>
      <c r="L36" s="9"/>
      <c r="M36" s="9"/>
      <c r="N36" s="2">
        <v>80</v>
      </c>
      <c r="O36" s="2">
        <v>80</v>
      </c>
      <c r="P36" s="2">
        <f t="shared" si="8"/>
        <v>235</v>
      </c>
      <c r="Q36" s="2">
        <f t="shared" si="7"/>
        <v>315</v>
      </c>
      <c r="R36" s="2"/>
      <c r="S36" s="2" t="s">
        <v>33</v>
      </c>
      <c r="T36" s="2" t="s">
        <v>204</v>
      </c>
      <c r="U36" s="19" t="s">
        <v>206</v>
      </c>
      <c r="V36" s="2" t="s">
        <v>207</v>
      </c>
      <c r="W36" s="9"/>
    </row>
    <row r="37" s="10" customFormat="1" ht="60" spans="1:16384">
      <c r="A37" s="2" t="s">
        <v>28</v>
      </c>
      <c r="B37" s="2" t="s">
        <v>159</v>
      </c>
      <c r="C37" s="2" t="s">
        <v>52</v>
      </c>
      <c r="D37" s="2" t="s">
        <v>53</v>
      </c>
      <c r="E37" s="2" t="s">
        <v>160</v>
      </c>
      <c r="F37" s="2">
        <v>310</v>
      </c>
      <c r="G37" s="2">
        <v>390</v>
      </c>
      <c r="H37" s="4">
        <v>331.5</v>
      </c>
      <c r="I37" s="4" t="s">
        <v>32</v>
      </c>
      <c r="J37" s="2">
        <v>77.5</v>
      </c>
      <c r="K37" s="2">
        <v>97.5</v>
      </c>
      <c r="L37" s="2">
        <v>232.5</v>
      </c>
      <c r="M37" s="2">
        <v>292.5</v>
      </c>
      <c r="N37" s="2"/>
      <c r="O37" s="2" t="s">
        <v>33</v>
      </c>
      <c r="P37" s="2" t="s">
        <v>159</v>
      </c>
      <c r="Q37" s="19" t="s">
        <v>161</v>
      </c>
      <c r="R37" s="2" t="s">
        <v>162</v>
      </c>
      <c r="S37" s="9">
        <v>0.03</v>
      </c>
      <c r="T37" s="7" t="s">
        <v>163</v>
      </c>
      <c r="XFA37" s="11"/>
      <c r="XFB37" s="11"/>
      <c r="XFC37" s="11"/>
      <c r="XFD37" s="11"/>
    </row>
  </sheetData>
  <autoFilter ref="A2:X36">
    <extLst/>
  </autoFilter>
  <mergeCells count="15">
    <mergeCell ref="J1:M1"/>
    <mergeCell ref="N1:O1"/>
    <mergeCell ref="P1:Q1"/>
    <mergeCell ref="S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W1:W2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31"/>
  <sheetViews>
    <sheetView workbookViewId="0">
      <selection activeCell="A23" sqref="$A23:$XFD23"/>
    </sheetView>
  </sheetViews>
  <sheetFormatPr defaultColWidth="9" defaultRowHeight="12"/>
  <cols>
    <col min="1" max="1" width="9" style="11"/>
    <col min="2" max="2" width="30.8365384615385" style="11" customWidth="1"/>
    <col min="3" max="4" width="9" style="11"/>
    <col min="5" max="5" width="8.66346153846154" style="11" customWidth="1"/>
    <col min="6" max="6" width="10.1634615384615" style="11" customWidth="1"/>
    <col min="7" max="7" width="9" style="11"/>
    <col min="8" max="8" width="13" style="11" customWidth="1"/>
    <col min="9" max="9" width="9" style="11"/>
    <col min="10" max="11" width="7.16346153846154" style="11" hidden="1" customWidth="1"/>
    <col min="12" max="12" width="9" style="11" hidden="1" customWidth="1"/>
    <col min="13" max="13" width="7.83653846153846" style="11" hidden="1" customWidth="1"/>
    <col min="14" max="19" width="9" style="11"/>
    <col min="20" max="20" width="17" style="11" customWidth="1"/>
    <col min="21" max="21" width="14.3365384615385" style="11" customWidth="1"/>
    <col min="22" max="16384" width="9" style="1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5" t="s">
        <v>9</v>
      </c>
      <c r="K1" s="5"/>
      <c r="L1" s="5"/>
      <c r="M1" s="5"/>
      <c r="N1" s="5" t="s">
        <v>10</v>
      </c>
      <c r="O1" s="5"/>
      <c r="P1" s="5" t="s">
        <v>11</v>
      </c>
      <c r="Q1" s="5"/>
      <c r="R1" s="1" t="s">
        <v>12</v>
      </c>
      <c r="S1" s="5" t="s">
        <v>13</v>
      </c>
      <c r="T1" s="5"/>
      <c r="U1" s="5"/>
      <c r="V1" s="5"/>
      <c r="W1" s="8" t="s">
        <v>14</v>
      </c>
    </row>
    <row r="2" s="10" customFormat="1" ht="51" customHeight="1" spans="1:24">
      <c r="A2" s="1"/>
      <c r="B2" s="1"/>
      <c r="C2" s="1"/>
      <c r="D2" s="1"/>
      <c r="E2" s="1"/>
      <c r="F2" s="1"/>
      <c r="G2" s="1"/>
      <c r="H2" s="3"/>
      <c r="I2" s="3"/>
      <c r="J2" s="8" t="s">
        <v>15</v>
      </c>
      <c r="K2" s="8" t="s">
        <v>16</v>
      </c>
      <c r="L2" s="8" t="s">
        <v>17</v>
      </c>
      <c r="M2" s="8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/>
      <c r="S2" s="6" t="s">
        <v>23</v>
      </c>
      <c r="T2" s="1" t="s">
        <v>24</v>
      </c>
      <c r="U2" s="6" t="s">
        <v>25</v>
      </c>
      <c r="V2" s="1" t="s">
        <v>26</v>
      </c>
      <c r="W2" s="8"/>
      <c r="X2" s="10" t="s">
        <v>27</v>
      </c>
    </row>
    <row r="3" s="10" customFormat="1" ht="27" hidden="1" customHeight="1" spans="1:24">
      <c r="A3" s="2" t="s">
        <v>28</v>
      </c>
      <c r="B3" s="2" t="s">
        <v>29</v>
      </c>
      <c r="C3" s="2" t="s">
        <v>30</v>
      </c>
      <c r="D3" s="2"/>
      <c r="E3" s="2" t="s">
        <v>31</v>
      </c>
      <c r="F3" s="2"/>
      <c r="G3" s="2">
        <v>0.01</v>
      </c>
      <c r="H3" s="4"/>
      <c r="I3" s="4" t="s">
        <v>32</v>
      </c>
      <c r="J3" s="9">
        <v>0</v>
      </c>
      <c r="K3" s="9">
        <v>0</v>
      </c>
      <c r="L3" s="9">
        <v>0</v>
      </c>
      <c r="M3" s="9">
        <v>0</v>
      </c>
      <c r="N3" s="2"/>
      <c r="O3" s="2"/>
      <c r="P3" s="2"/>
      <c r="Q3" s="2"/>
      <c r="R3" s="2">
        <v>64</v>
      </c>
      <c r="S3" s="2" t="s">
        <v>33</v>
      </c>
      <c r="T3" s="2" t="s">
        <v>29</v>
      </c>
      <c r="U3" s="19" t="s">
        <v>34</v>
      </c>
      <c r="V3" s="2" t="s">
        <v>35</v>
      </c>
      <c r="W3" s="9"/>
      <c r="X3" s="10" t="s">
        <v>36</v>
      </c>
    </row>
    <row r="4" s="10" customFormat="1" ht="27" hidden="1" customHeight="1" spans="1:24">
      <c r="A4" s="2" t="s">
        <v>28</v>
      </c>
      <c r="B4" s="2" t="s">
        <v>37</v>
      </c>
      <c r="C4" s="2" t="s">
        <v>38</v>
      </c>
      <c r="D4" s="2" t="s">
        <v>39</v>
      </c>
      <c r="E4" s="2" t="s">
        <v>40</v>
      </c>
      <c r="F4" s="2">
        <v>250</v>
      </c>
      <c r="G4" s="2">
        <v>330</v>
      </c>
      <c r="H4" s="4"/>
      <c r="I4" s="4" t="s">
        <v>41</v>
      </c>
      <c r="J4" s="9">
        <v>0</v>
      </c>
      <c r="K4" s="9">
        <v>0</v>
      </c>
      <c r="L4" s="9">
        <v>0</v>
      </c>
      <c r="M4" s="9">
        <v>0</v>
      </c>
      <c r="N4" s="2"/>
      <c r="O4" s="2"/>
      <c r="P4" s="2">
        <f t="shared" ref="P4:P10" si="0">F4-N4</f>
        <v>250</v>
      </c>
      <c r="Q4" s="2">
        <f t="shared" ref="Q4:Q10" si="1">G4-O4</f>
        <v>330</v>
      </c>
      <c r="R4" s="2">
        <v>70</v>
      </c>
      <c r="S4" s="2" t="s">
        <v>33</v>
      </c>
      <c r="T4" s="2" t="s">
        <v>37</v>
      </c>
      <c r="U4" s="19" t="s">
        <v>42</v>
      </c>
      <c r="V4" s="2" t="s">
        <v>43</v>
      </c>
      <c r="W4" s="9"/>
      <c r="X4" s="10" t="s">
        <v>44</v>
      </c>
    </row>
    <row r="5" s="10" customFormat="1" ht="27" hidden="1" customHeight="1" spans="1:23">
      <c r="A5" s="2" t="s">
        <v>28</v>
      </c>
      <c r="B5" s="2" t="s">
        <v>45</v>
      </c>
      <c r="C5" s="2" t="s">
        <v>46</v>
      </c>
      <c r="D5" s="2" t="s">
        <v>47</v>
      </c>
      <c r="E5" s="2" t="s">
        <v>48</v>
      </c>
      <c r="F5" s="2"/>
      <c r="G5" s="2">
        <v>0.01</v>
      </c>
      <c r="H5" s="4"/>
      <c r="I5" s="4" t="s">
        <v>41</v>
      </c>
      <c r="J5" s="9">
        <v>0</v>
      </c>
      <c r="K5" s="9">
        <v>0</v>
      </c>
      <c r="L5" s="9">
        <v>0</v>
      </c>
      <c r="M5" s="9">
        <v>0</v>
      </c>
      <c r="N5" s="2"/>
      <c r="O5" s="2"/>
      <c r="P5" s="2"/>
      <c r="Q5" s="2"/>
      <c r="R5" s="2">
        <v>64</v>
      </c>
      <c r="S5" s="2" t="s">
        <v>33</v>
      </c>
      <c r="T5" s="2" t="s">
        <v>45</v>
      </c>
      <c r="U5" s="19" t="s">
        <v>49</v>
      </c>
      <c r="V5" s="2" t="s">
        <v>50</v>
      </c>
      <c r="W5" s="9"/>
    </row>
    <row r="6" s="10" customFormat="1" ht="27" hidden="1" customHeight="1" spans="1:23">
      <c r="A6" s="12" t="s">
        <v>28</v>
      </c>
      <c r="B6" s="12" t="s">
        <v>51</v>
      </c>
      <c r="C6" s="12" t="s">
        <v>52</v>
      </c>
      <c r="D6" s="12" t="s">
        <v>53</v>
      </c>
      <c r="E6" s="12" t="s">
        <v>54</v>
      </c>
      <c r="F6" s="2">
        <v>310</v>
      </c>
      <c r="G6" s="2">
        <v>390</v>
      </c>
      <c r="H6" s="4">
        <v>343.2</v>
      </c>
      <c r="I6" s="4" t="s">
        <v>41</v>
      </c>
      <c r="J6" s="9">
        <v>0</v>
      </c>
      <c r="K6" s="9">
        <v>0</v>
      </c>
      <c r="L6" s="9">
        <v>0</v>
      </c>
      <c r="M6" s="9">
        <v>0</v>
      </c>
      <c r="N6" s="2"/>
      <c r="O6" s="2"/>
      <c r="P6" s="2">
        <f t="shared" si="0"/>
        <v>310</v>
      </c>
      <c r="Q6" s="2">
        <v>343.2</v>
      </c>
      <c r="R6" s="2"/>
      <c r="S6" s="12" t="s">
        <v>33</v>
      </c>
      <c r="T6" s="12" t="s">
        <v>51</v>
      </c>
      <c r="U6" s="20" t="s">
        <v>55</v>
      </c>
      <c r="V6" s="12" t="s">
        <v>56</v>
      </c>
      <c r="W6" s="17"/>
    </row>
    <row r="7" s="10" customFormat="1" ht="27" hidden="1" customHeight="1" spans="1:23">
      <c r="A7" s="2" t="s">
        <v>28</v>
      </c>
      <c r="B7" s="2" t="s">
        <v>57</v>
      </c>
      <c r="C7" s="2" t="s">
        <v>58</v>
      </c>
      <c r="D7" s="2"/>
      <c r="E7" s="2" t="s">
        <v>59</v>
      </c>
      <c r="F7" s="2"/>
      <c r="G7" s="2">
        <v>0.01</v>
      </c>
      <c r="H7" s="4"/>
      <c r="I7" s="4" t="s">
        <v>41</v>
      </c>
      <c r="J7" s="9">
        <v>0</v>
      </c>
      <c r="K7" s="9">
        <v>0</v>
      </c>
      <c r="L7" s="9">
        <v>0</v>
      </c>
      <c r="M7" s="9">
        <v>0</v>
      </c>
      <c r="N7" s="2"/>
      <c r="O7" s="2"/>
      <c r="P7" s="2"/>
      <c r="Q7" s="2"/>
      <c r="R7" s="2">
        <v>70</v>
      </c>
      <c r="S7" s="2" t="s">
        <v>33</v>
      </c>
      <c r="T7" s="2" t="s">
        <v>57</v>
      </c>
      <c r="U7" s="19" t="s">
        <v>60</v>
      </c>
      <c r="V7" s="2" t="s">
        <v>61</v>
      </c>
      <c r="W7" s="9"/>
    </row>
    <row r="8" s="10" customFormat="1" ht="27" hidden="1" customHeight="1" spans="1:23">
      <c r="A8" s="2" t="s">
        <v>28</v>
      </c>
      <c r="B8" s="2" t="s">
        <v>62</v>
      </c>
      <c r="C8" s="2" t="s">
        <v>63</v>
      </c>
      <c r="D8" s="2" t="s">
        <v>63</v>
      </c>
      <c r="E8" s="2" t="s">
        <v>64</v>
      </c>
      <c r="F8" s="2">
        <v>315</v>
      </c>
      <c r="G8" s="2">
        <v>395</v>
      </c>
      <c r="H8" s="4"/>
      <c r="I8" s="4" t="s">
        <v>41</v>
      </c>
      <c r="J8" s="9">
        <v>0</v>
      </c>
      <c r="K8" s="9">
        <v>0</v>
      </c>
      <c r="L8" s="9">
        <v>0</v>
      </c>
      <c r="M8" s="9">
        <v>0</v>
      </c>
      <c r="N8" s="2"/>
      <c r="O8" s="2"/>
      <c r="P8" s="2">
        <f t="shared" si="0"/>
        <v>315</v>
      </c>
      <c r="Q8" s="2">
        <f t="shared" si="1"/>
        <v>395</v>
      </c>
      <c r="R8" s="2">
        <v>70</v>
      </c>
      <c r="S8" s="2" t="s">
        <v>33</v>
      </c>
      <c r="T8" s="2" t="s">
        <v>62</v>
      </c>
      <c r="U8" s="19" t="s">
        <v>65</v>
      </c>
      <c r="V8" s="2" t="s">
        <v>66</v>
      </c>
      <c r="W8" s="9"/>
    </row>
    <row r="9" s="10" customFormat="1" ht="27" hidden="1" customHeight="1" spans="1:23">
      <c r="A9" s="2" t="s">
        <v>28</v>
      </c>
      <c r="B9" s="2" t="s">
        <v>67</v>
      </c>
      <c r="C9" s="2" t="s">
        <v>68</v>
      </c>
      <c r="D9" s="2"/>
      <c r="E9" s="2" t="s">
        <v>69</v>
      </c>
      <c r="F9" s="2">
        <v>290</v>
      </c>
      <c r="G9" s="2">
        <v>350</v>
      </c>
      <c r="H9" s="4"/>
      <c r="I9" s="4" t="s">
        <v>32</v>
      </c>
      <c r="J9" s="9">
        <v>0.07</v>
      </c>
      <c r="K9" s="9">
        <v>0.07</v>
      </c>
      <c r="L9" s="9">
        <v>0.07</v>
      </c>
      <c r="M9" s="9">
        <v>0.07</v>
      </c>
      <c r="N9" s="2">
        <f t="shared" ref="N9:N14" si="2">F9*J9</f>
        <v>20.3</v>
      </c>
      <c r="O9" s="2">
        <f t="shared" ref="O9:O12" si="3">G9*J9</f>
        <v>24.5</v>
      </c>
      <c r="P9" s="2">
        <f t="shared" si="0"/>
        <v>269.7</v>
      </c>
      <c r="Q9" s="2">
        <f t="shared" si="1"/>
        <v>325.5</v>
      </c>
      <c r="R9" s="2">
        <v>70</v>
      </c>
      <c r="S9" s="2" t="s">
        <v>33</v>
      </c>
      <c r="T9" s="2" t="s">
        <v>67</v>
      </c>
      <c r="U9" s="19" t="s">
        <v>70</v>
      </c>
      <c r="V9" s="2" t="s">
        <v>71</v>
      </c>
      <c r="W9" s="9">
        <v>0.03</v>
      </c>
    </row>
    <row r="10" s="10" customFormat="1" ht="27" hidden="1" customHeight="1" spans="1:23">
      <c r="A10" s="2" t="s">
        <v>28</v>
      </c>
      <c r="B10" s="2" t="s">
        <v>72</v>
      </c>
      <c r="C10" s="2" t="s">
        <v>73</v>
      </c>
      <c r="D10" s="2" t="s">
        <v>74</v>
      </c>
      <c r="E10" s="2" t="s">
        <v>75</v>
      </c>
      <c r="F10" s="2">
        <v>310</v>
      </c>
      <c r="G10" s="2">
        <v>390</v>
      </c>
      <c r="H10" s="4"/>
      <c r="I10" s="4" t="s">
        <v>76</v>
      </c>
      <c r="J10" s="9">
        <v>0.05</v>
      </c>
      <c r="K10" s="9">
        <v>0.06</v>
      </c>
      <c r="L10" s="9">
        <v>0.07</v>
      </c>
      <c r="M10" s="9">
        <v>0.08</v>
      </c>
      <c r="N10" s="2">
        <f t="shared" si="2"/>
        <v>15.5</v>
      </c>
      <c r="O10" s="2">
        <f t="shared" si="3"/>
        <v>19.5</v>
      </c>
      <c r="P10" s="2">
        <f t="shared" si="0"/>
        <v>294.5</v>
      </c>
      <c r="Q10" s="2">
        <f t="shared" si="1"/>
        <v>370.5</v>
      </c>
      <c r="R10" s="2">
        <v>94</v>
      </c>
      <c r="S10" s="2" t="s">
        <v>33</v>
      </c>
      <c r="T10" s="2" t="s">
        <v>72</v>
      </c>
      <c r="U10" s="19" t="s">
        <v>77</v>
      </c>
      <c r="V10" s="2" t="s">
        <v>78</v>
      </c>
      <c r="W10" s="9"/>
    </row>
    <row r="11" s="10" customFormat="1" ht="27" hidden="1" customHeight="1" spans="1:24">
      <c r="A11" s="2" t="s">
        <v>28</v>
      </c>
      <c r="B11" s="2" t="s">
        <v>79</v>
      </c>
      <c r="C11" s="2" t="s">
        <v>80</v>
      </c>
      <c r="D11" s="2" t="s">
        <v>80</v>
      </c>
      <c r="E11" s="2" t="s">
        <v>81</v>
      </c>
      <c r="F11" s="2"/>
      <c r="G11" s="2">
        <v>0.01</v>
      </c>
      <c r="H11" s="4"/>
      <c r="I11" s="4" t="s">
        <v>41</v>
      </c>
      <c r="J11" s="9">
        <v>0</v>
      </c>
      <c r="K11" s="9">
        <v>0</v>
      </c>
      <c r="L11" s="9">
        <v>0</v>
      </c>
      <c r="M11" s="9">
        <v>0</v>
      </c>
      <c r="N11" s="2"/>
      <c r="O11" s="2"/>
      <c r="P11" s="2"/>
      <c r="Q11" s="2"/>
      <c r="R11" s="2">
        <v>70</v>
      </c>
      <c r="S11" s="2" t="s">
        <v>33</v>
      </c>
      <c r="T11" s="2" t="s">
        <v>79</v>
      </c>
      <c r="U11" s="19" t="s">
        <v>82</v>
      </c>
      <c r="V11" s="2" t="s">
        <v>83</v>
      </c>
      <c r="W11" s="9"/>
      <c r="X11" s="10" t="s">
        <v>84</v>
      </c>
    </row>
    <row r="12" s="10" customFormat="1" ht="27" hidden="1" customHeight="1" spans="1:23">
      <c r="A12" s="2" t="s">
        <v>28</v>
      </c>
      <c r="B12" s="2" t="s">
        <v>85</v>
      </c>
      <c r="C12" s="2" t="s">
        <v>86</v>
      </c>
      <c r="D12" s="2" t="s">
        <v>87</v>
      </c>
      <c r="E12" s="2" t="s">
        <v>88</v>
      </c>
      <c r="F12" s="2">
        <v>320</v>
      </c>
      <c r="G12" s="2">
        <v>395</v>
      </c>
      <c r="H12" s="4"/>
      <c r="I12" s="4" t="s">
        <v>41</v>
      </c>
      <c r="J12" s="9">
        <v>0.1</v>
      </c>
      <c r="K12" s="9">
        <v>0.1</v>
      </c>
      <c r="L12" s="9">
        <v>0.1</v>
      </c>
      <c r="M12" s="9">
        <v>0.1</v>
      </c>
      <c r="N12" s="2">
        <f t="shared" si="2"/>
        <v>32</v>
      </c>
      <c r="O12" s="2">
        <f t="shared" si="3"/>
        <v>39.5</v>
      </c>
      <c r="P12" s="2">
        <f t="shared" ref="P12:Q14" si="4">F12-N12</f>
        <v>288</v>
      </c>
      <c r="Q12" s="2">
        <f t="shared" si="4"/>
        <v>355.5</v>
      </c>
      <c r="R12" s="2">
        <v>64</v>
      </c>
      <c r="S12" s="2" t="s">
        <v>33</v>
      </c>
      <c r="T12" s="2" t="s">
        <v>85</v>
      </c>
      <c r="U12" s="19" t="s">
        <v>89</v>
      </c>
      <c r="V12" s="2" t="s">
        <v>90</v>
      </c>
      <c r="W12" s="9"/>
    </row>
    <row r="13" s="10" customFormat="1" ht="27" hidden="1" customHeight="1" spans="1:23">
      <c r="A13" s="2" t="s">
        <v>28</v>
      </c>
      <c r="B13" s="2" t="s">
        <v>99</v>
      </c>
      <c r="C13" s="2" t="s">
        <v>52</v>
      </c>
      <c r="D13" s="2" t="s">
        <v>100</v>
      </c>
      <c r="E13" s="2" t="s">
        <v>101</v>
      </c>
      <c r="F13" s="2">
        <v>315</v>
      </c>
      <c r="G13" s="2">
        <v>395</v>
      </c>
      <c r="H13" s="4">
        <v>335.75</v>
      </c>
      <c r="I13" s="4" t="s">
        <v>76</v>
      </c>
      <c r="J13" s="9">
        <v>0.1</v>
      </c>
      <c r="K13" s="9">
        <v>0.1</v>
      </c>
      <c r="L13" s="9">
        <v>0.1</v>
      </c>
      <c r="M13" s="9">
        <v>0.1</v>
      </c>
      <c r="N13" s="2">
        <f t="shared" si="2"/>
        <v>31.5</v>
      </c>
      <c r="O13" s="2">
        <f>H13*J13</f>
        <v>33.575</v>
      </c>
      <c r="P13" s="2">
        <f t="shared" si="4"/>
        <v>283.5</v>
      </c>
      <c r="Q13" s="2">
        <f t="shared" si="4"/>
        <v>361.425</v>
      </c>
      <c r="R13" s="2"/>
      <c r="S13" s="2"/>
      <c r="T13" s="2" t="s">
        <v>99</v>
      </c>
      <c r="U13" s="19" t="s">
        <v>102</v>
      </c>
      <c r="V13" s="2" t="s">
        <v>103</v>
      </c>
      <c r="W13" s="9"/>
    </row>
    <row r="14" s="10" customFormat="1" ht="27" hidden="1" customHeight="1" spans="1:23">
      <c r="A14" s="2" t="s">
        <v>28</v>
      </c>
      <c r="B14" s="2" t="s">
        <v>104</v>
      </c>
      <c r="C14" s="2" t="s">
        <v>52</v>
      </c>
      <c r="D14" s="2" t="s">
        <v>100</v>
      </c>
      <c r="E14" s="2" t="s">
        <v>105</v>
      </c>
      <c r="F14" s="2">
        <v>310</v>
      </c>
      <c r="G14" s="2">
        <v>395</v>
      </c>
      <c r="H14" s="4">
        <v>335.75</v>
      </c>
      <c r="I14" s="4" t="s">
        <v>41</v>
      </c>
      <c r="J14" s="9">
        <v>0.05</v>
      </c>
      <c r="K14" s="9">
        <v>0.05</v>
      </c>
      <c r="L14" s="9">
        <v>0.05</v>
      </c>
      <c r="M14" s="9">
        <v>0.05</v>
      </c>
      <c r="N14" s="2">
        <f t="shared" si="2"/>
        <v>15.5</v>
      </c>
      <c r="O14" s="2">
        <f>H14*J14</f>
        <v>16.7875</v>
      </c>
      <c r="P14" s="2">
        <f t="shared" si="4"/>
        <v>294.5</v>
      </c>
      <c r="Q14" s="2">
        <f t="shared" si="4"/>
        <v>378.2125</v>
      </c>
      <c r="R14" s="2"/>
      <c r="S14" s="2" t="s">
        <v>33</v>
      </c>
      <c r="T14" s="2" t="s">
        <v>104</v>
      </c>
      <c r="U14" s="19" t="s">
        <v>106</v>
      </c>
      <c r="V14" s="2" t="s">
        <v>107</v>
      </c>
      <c r="W14" s="9"/>
    </row>
    <row r="15" s="10" customFormat="1" ht="27" hidden="1" customHeight="1" spans="1:23">
      <c r="A15" s="2" t="s">
        <v>28</v>
      </c>
      <c r="B15" s="2" t="s">
        <v>113</v>
      </c>
      <c r="C15" s="2" t="s">
        <v>52</v>
      </c>
      <c r="D15" s="2" t="s">
        <v>114</v>
      </c>
      <c r="E15" s="2" t="s">
        <v>115</v>
      </c>
      <c r="F15" s="2">
        <v>310</v>
      </c>
      <c r="G15" s="2">
        <v>380</v>
      </c>
      <c r="H15" s="4">
        <v>323</v>
      </c>
      <c r="I15" s="4" t="s">
        <v>41</v>
      </c>
      <c r="J15" s="9">
        <v>0.26</v>
      </c>
      <c r="K15" s="9">
        <v>0.26</v>
      </c>
      <c r="L15" s="9">
        <v>0.26</v>
      </c>
      <c r="M15" s="9">
        <v>0.26</v>
      </c>
      <c r="N15" s="2">
        <f t="shared" ref="N15:N20" si="5">F15*J15</f>
        <v>80.6</v>
      </c>
      <c r="O15" s="2">
        <f>H15*J15</f>
        <v>83.98</v>
      </c>
      <c r="P15" s="2">
        <f t="shared" ref="P15:P20" si="6">F15-N15</f>
        <v>229.4</v>
      </c>
      <c r="Q15" s="2">
        <f t="shared" ref="Q15:Q20" si="7">G15-O15</f>
        <v>296.02</v>
      </c>
      <c r="R15" s="2">
        <v>70</v>
      </c>
      <c r="S15" s="2" t="s">
        <v>33</v>
      </c>
      <c r="T15" s="2" t="s">
        <v>113</v>
      </c>
      <c r="U15" s="19" t="s">
        <v>116</v>
      </c>
      <c r="V15" s="2" t="s">
        <v>117</v>
      </c>
      <c r="W15" s="9"/>
    </row>
    <row r="16" s="10" customFormat="1" ht="27" hidden="1" customHeight="1" spans="1:23">
      <c r="A16" s="2" t="s">
        <v>28</v>
      </c>
      <c r="B16" s="2" t="s">
        <v>118</v>
      </c>
      <c r="C16" s="2" t="s">
        <v>119</v>
      </c>
      <c r="D16" s="2" t="s">
        <v>120</v>
      </c>
      <c r="E16" s="2" t="s">
        <v>121</v>
      </c>
      <c r="F16" s="2">
        <v>260</v>
      </c>
      <c r="G16" s="2">
        <v>340</v>
      </c>
      <c r="H16" s="4"/>
      <c r="I16" s="4" t="s">
        <v>41</v>
      </c>
      <c r="J16" s="9">
        <v>0.1</v>
      </c>
      <c r="K16" s="9">
        <v>0.1</v>
      </c>
      <c r="L16" s="9">
        <v>0.1</v>
      </c>
      <c r="M16" s="9">
        <v>0.1</v>
      </c>
      <c r="N16" s="2">
        <f t="shared" si="5"/>
        <v>26</v>
      </c>
      <c r="O16" s="2">
        <f t="shared" ref="O16:O20" si="8">G16*J16</f>
        <v>34</v>
      </c>
      <c r="P16" s="2">
        <f t="shared" si="6"/>
        <v>234</v>
      </c>
      <c r="Q16" s="2">
        <f t="shared" si="7"/>
        <v>306</v>
      </c>
      <c r="R16" s="2">
        <v>64</v>
      </c>
      <c r="S16" s="2" t="s">
        <v>33</v>
      </c>
      <c r="T16" s="2" t="s">
        <v>118</v>
      </c>
      <c r="U16" s="19" t="s">
        <v>122</v>
      </c>
      <c r="V16" s="2" t="s">
        <v>123</v>
      </c>
      <c r="W16" s="9"/>
    </row>
    <row r="17" s="10" customFormat="1" ht="27" hidden="1" customHeight="1" spans="1:23">
      <c r="A17" s="2" t="s">
        <v>28</v>
      </c>
      <c r="B17" s="2" t="s">
        <v>124</v>
      </c>
      <c r="C17" s="2" t="s">
        <v>125</v>
      </c>
      <c r="D17" s="2" t="s">
        <v>125</v>
      </c>
      <c r="E17" s="2" t="s">
        <v>126</v>
      </c>
      <c r="F17" s="2">
        <v>315</v>
      </c>
      <c r="G17" s="2">
        <v>395</v>
      </c>
      <c r="H17" s="4"/>
      <c r="I17" s="4" t="s">
        <v>41</v>
      </c>
      <c r="J17" s="9">
        <v>0.07</v>
      </c>
      <c r="K17" s="9">
        <v>0.07</v>
      </c>
      <c r="L17" s="9">
        <v>0.07</v>
      </c>
      <c r="M17" s="9">
        <v>0.07</v>
      </c>
      <c r="N17" s="2">
        <f t="shared" si="5"/>
        <v>22.05</v>
      </c>
      <c r="O17" s="2">
        <f t="shared" si="8"/>
        <v>27.65</v>
      </c>
      <c r="P17" s="2">
        <f t="shared" si="6"/>
        <v>292.95</v>
      </c>
      <c r="Q17" s="2">
        <f t="shared" si="7"/>
        <v>367.35</v>
      </c>
      <c r="R17" s="2">
        <v>70</v>
      </c>
      <c r="S17" s="2" t="s">
        <v>33</v>
      </c>
      <c r="T17" s="2" t="s">
        <v>127</v>
      </c>
      <c r="U17" s="19" t="s">
        <v>128</v>
      </c>
      <c r="V17" s="2" t="s">
        <v>129</v>
      </c>
      <c r="W17" s="9"/>
    </row>
    <row r="18" s="10" customFormat="1" ht="27" hidden="1" customHeight="1" spans="1:23">
      <c r="A18" s="2" t="s">
        <v>28</v>
      </c>
      <c r="B18" s="2" t="s">
        <v>130</v>
      </c>
      <c r="C18" s="2" t="s">
        <v>73</v>
      </c>
      <c r="D18" s="2" t="s">
        <v>131</v>
      </c>
      <c r="E18" s="2" t="s">
        <v>132</v>
      </c>
      <c r="F18" s="2">
        <v>280</v>
      </c>
      <c r="G18" s="2">
        <v>360</v>
      </c>
      <c r="H18" s="4"/>
      <c r="I18" s="4" t="s">
        <v>41</v>
      </c>
      <c r="J18" s="9">
        <v>0.1</v>
      </c>
      <c r="K18" s="9">
        <v>0.1</v>
      </c>
      <c r="L18" s="9">
        <v>0.1</v>
      </c>
      <c r="M18" s="9">
        <v>0.1</v>
      </c>
      <c r="N18" s="2">
        <f t="shared" si="5"/>
        <v>28</v>
      </c>
      <c r="O18" s="2">
        <f t="shared" si="8"/>
        <v>36</v>
      </c>
      <c r="P18" s="2">
        <f t="shared" si="6"/>
        <v>252</v>
      </c>
      <c r="Q18" s="2">
        <f t="shared" si="7"/>
        <v>324</v>
      </c>
      <c r="R18" s="2">
        <v>64</v>
      </c>
      <c r="S18" s="2" t="s">
        <v>33</v>
      </c>
      <c r="T18" s="2" t="s">
        <v>133</v>
      </c>
      <c r="U18" s="19" t="s">
        <v>134</v>
      </c>
      <c r="V18" s="2" t="s">
        <v>135</v>
      </c>
      <c r="W18" s="9">
        <v>0.03</v>
      </c>
    </row>
    <row r="19" s="10" customFormat="1" ht="27" hidden="1" customHeight="1" spans="1:23">
      <c r="A19" s="2" t="s">
        <v>28</v>
      </c>
      <c r="B19" s="2" t="s">
        <v>136</v>
      </c>
      <c r="C19" s="2" t="s">
        <v>63</v>
      </c>
      <c r="D19" s="2" t="s">
        <v>137</v>
      </c>
      <c r="E19" s="2" t="s">
        <v>138</v>
      </c>
      <c r="F19" s="2">
        <v>310</v>
      </c>
      <c r="G19" s="2">
        <v>390</v>
      </c>
      <c r="H19" s="4"/>
      <c r="I19" s="4" t="s">
        <v>41</v>
      </c>
      <c r="J19" s="9">
        <v>0.05</v>
      </c>
      <c r="K19" s="9">
        <v>0.05</v>
      </c>
      <c r="L19" s="9">
        <v>0.05</v>
      </c>
      <c r="M19" s="9">
        <v>0.05</v>
      </c>
      <c r="N19" s="2">
        <f t="shared" si="5"/>
        <v>15.5</v>
      </c>
      <c r="O19" s="2">
        <f t="shared" si="8"/>
        <v>19.5</v>
      </c>
      <c r="P19" s="2">
        <f t="shared" si="6"/>
        <v>294.5</v>
      </c>
      <c r="Q19" s="2">
        <f t="shared" si="7"/>
        <v>370.5</v>
      </c>
      <c r="R19" s="2">
        <v>70</v>
      </c>
      <c r="S19" s="2"/>
      <c r="T19" s="2"/>
      <c r="U19" s="2"/>
      <c r="V19" s="2"/>
      <c r="W19" s="9"/>
    </row>
    <row r="20" s="10" customFormat="1" ht="27" hidden="1" customHeight="1" spans="1:24">
      <c r="A20" s="2" t="s">
        <v>28</v>
      </c>
      <c r="B20" s="2" t="s">
        <v>139</v>
      </c>
      <c r="C20" s="2" t="s">
        <v>140</v>
      </c>
      <c r="D20" s="2" t="s">
        <v>141</v>
      </c>
      <c r="E20" s="2" t="s">
        <v>142</v>
      </c>
      <c r="F20" s="2">
        <v>300</v>
      </c>
      <c r="G20" s="2">
        <v>480</v>
      </c>
      <c r="H20" s="4"/>
      <c r="I20" s="4" t="s">
        <v>41</v>
      </c>
      <c r="J20" s="14">
        <v>0.275</v>
      </c>
      <c r="K20" s="14">
        <v>0.275</v>
      </c>
      <c r="L20" s="14">
        <v>0.275</v>
      </c>
      <c r="M20" s="14">
        <v>0.275</v>
      </c>
      <c r="N20" s="2">
        <f t="shared" si="5"/>
        <v>82.5</v>
      </c>
      <c r="O20" s="2">
        <f t="shared" si="8"/>
        <v>132</v>
      </c>
      <c r="P20" s="2">
        <f t="shared" si="6"/>
        <v>217.5</v>
      </c>
      <c r="Q20" s="2">
        <f t="shared" si="7"/>
        <v>348</v>
      </c>
      <c r="R20" s="2"/>
      <c r="S20" s="2" t="s">
        <v>33</v>
      </c>
      <c r="T20" s="2" t="s">
        <v>139</v>
      </c>
      <c r="U20" s="19" t="s">
        <v>143</v>
      </c>
      <c r="V20" s="2" t="s">
        <v>144</v>
      </c>
      <c r="W20" s="9"/>
      <c r="X20" s="18" t="s">
        <v>145</v>
      </c>
    </row>
    <row r="21" s="10" customFormat="1" ht="27" hidden="1" customHeight="1" spans="1:23">
      <c r="A21" s="2" t="s">
        <v>28</v>
      </c>
      <c r="B21" s="2" t="s">
        <v>150</v>
      </c>
      <c r="C21" s="2" t="s">
        <v>52</v>
      </c>
      <c r="D21" s="2" t="s">
        <v>114</v>
      </c>
      <c r="E21" s="2" t="s">
        <v>151</v>
      </c>
      <c r="F21" s="2">
        <v>305</v>
      </c>
      <c r="G21" s="2">
        <v>380</v>
      </c>
      <c r="H21" s="4"/>
      <c r="I21" s="4" t="s">
        <v>41</v>
      </c>
      <c r="J21" s="9">
        <v>0.1</v>
      </c>
      <c r="K21" s="9">
        <v>0.1</v>
      </c>
      <c r="L21" s="9">
        <v>0.1</v>
      </c>
      <c r="M21" s="9">
        <v>0.1</v>
      </c>
      <c r="N21" s="2">
        <f t="shared" ref="N21:N26" si="9">F21*J21</f>
        <v>30.5</v>
      </c>
      <c r="O21" s="2">
        <f t="shared" ref="O21:O26" si="10">G21*J21</f>
        <v>38</v>
      </c>
      <c r="P21" s="2">
        <f t="shared" ref="P21:P25" si="11">F21-N21</f>
        <v>274.5</v>
      </c>
      <c r="Q21" s="2">
        <f t="shared" ref="Q21:Q25" si="12">G21-O21</f>
        <v>342</v>
      </c>
      <c r="R21" s="2"/>
      <c r="S21" s="2" t="s">
        <v>33</v>
      </c>
      <c r="T21" s="2" t="s">
        <v>150</v>
      </c>
      <c r="U21" s="19" t="s">
        <v>152</v>
      </c>
      <c r="V21" s="2" t="s">
        <v>153</v>
      </c>
      <c r="W21" s="9"/>
    </row>
    <row r="22" s="10" customFormat="1" ht="27" hidden="1" customHeight="1" spans="1:23">
      <c r="A22" s="2" t="s">
        <v>28</v>
      </c>
      <c r="B22" s="2" t="s">
        <v>154</v>
      </c>
      <c r="C22" s="2" t="s">
        <v>63</v>
      </c>
      <c r="D22" s="2" t="s">
        <v>155</v>
      </c>
      <c r="E22" s="2" t="s">
        <v>156</v>
      </c>
      <c r="F22" s="2">
        <v>315</v>
      </c>
      <c r="G22" s="2">
        <v>395</v>
      </c>
      <c r="H22" s="4"/>
      <c r="I22" s="4" t="s">
        <v>41</v>
      </c>
      <c r="J22" s="9">
        <v>0.1</v>
      </c>
      <c r="K22" s="9">
        <v>0.1</v>
      </c>
      <c r="L22" s="9">
        <v>0.1</v>
      </c>
      <c r="M22" s="9">
        <v>0.1</v>
      </c>
      <c r="N22" s="2">
        <f t="shared" si="9"/>
        <v>31.5</v>
      </c>
      <c r="O22" s="2">
        <f t="shared" si="10"/>
        <v>39.5</v>
      </c>
      <c r="P22" s="2">
        <f t="shared" si="11"/>
        <v>283.5</v>
      </c>
      <c r="Q22" s="2">
        <f t="shared" si="12"/>
        <v>355.5</v>
      </c>
      <c r="R22" s="2">
        <v>70</v>
      </c>
      <c r="S22" s="2" t="s">
        <v>33</v>
      </c>
      <c r="T22" s="2" t="s">
        <v>154</v>
      </c>
      <c r="U22" s="19" t="s">
        <v>157</v>
      </c>
      <c r="V22" s="2" t="s">
        <v>158</v>
      </c>
      <c r="W22" s="9">
        <v>0.03</v>
      </c>
    </row>
    <row r="23" s="10" customFormat="1" ht="27" customHeight="1" spans="1:24">
      <c r="A23" s="2" t="s">
        <v>28</v>
      </c>
      <c r="B23" s="2" t="s">
        <v>159</v>
      </c>
      <c r="C23" s="2" t="s">
        <v>52</v>
      </c>
      <c r="D23" s="2" t="s">
        <v>53</v>
      </c>
      <c r="E23" s="2" t="s">
        <v>160</v>
      </c>
      <c r="F23" s="2">
        <v>310</v>
      </c>
      <c r="G23" s="2">
        <v>390</v>
      </c>
      <c r="H23" s="4">
        <v>331.5</v>
      </c>
      <c r="I23" s="4" t="s">
        <v>32</v>
      </c>
      <c r="J23" s="9">
        <v>0.25</v>
      </c>
      <c r="K23" s="9">
        <v>0.25</v>
      </c>
      <c r="L23" s="9">
        <v>0.25</v>
      </c>
      <c r="M23" s="9">
        <v>0.25</v>
      </c>
      <c r="N23" s="2">
        <f t="shared" si="9"/>
        <v>77.5</v>
      </c>
      <c r="O23" s="2">
        <f t="shared" si="10"/>
        <v>97.5</v>
      </c>
      <c r="P23" s="2">
        <f t="shared" si="11"/>
        <v>232.5</v>
      </c>
      <c r="Q23" s="2">
        <f t="shared" si="12"/>
        <v>292.5</v>
      </c>
      <c r="R23" s="2"/>
      <c r="S23" s="2" t="s">
        <v>33</v>
      </c>
      <c r="T23" s="2" t="s">
        <v>159</v>
      </c>
      <c r="U23" s="19" t="s">
        <v>161</v>
      </c>
      <c r="V23" s="2" t="s">
        <v>162</v>
      </c>
      <c r="W23" s="9">
        <v>0.03</v>
      </c>
      <c r="X23" s="7" t="s">
        <v>163</v>
      </c>
    </row>
    <row r="24" s="10" customFormat="1" ht="27" hidden="1" customHeight="1" spans="1:24">
      <c r="A24" s="2" t="s">
        <v>28</v>
      </c>
      <c r="B24" s="2" t="s">
        <v>164</v>
      </c>
      <c r="C24" s="2" t="s">
        <v>165</v>
      </c>
      <c r="D24" s="2" t="s">
        <v>166</v>
      </c>
      <c r="E24" s="2" t="s">
        <v>167</v>
      </c>
      <c r="F24" s="2">
        <v>420</v>
      </c>
      <c r="G24" s="2">
        <v>480</v>
      </c>
      <c r="H24" s="4"/>
      <c r="I24" s="4" t="s">
        <v>32</v>
      </c>
      <c r="J24" s="9">
        <v>0.06</v>
      </c>
      <c r="K24" s="9"/>
      <c r="L24" s="9"/>
      <c r="M24" s="9"/>
      <c r="N24" s="2">
        <f t="shared" si="9"/>
        <v>25.2</v>
      </c>
      <c r="O24" s="2">
        <f t="shared" si="10"/>
        <v>28.8</v>
      </c>
      <c r="P24" s="2">
        <f t="shared" si="11"/>
        <v>394.8</v>
      </c>
      <c r="Q24" s="2">
        <f t="shared" si="12"/>
        <v>451.2</v>
      </c>
      <c r="R24" s="2">
        <v>64</v>
      </c>
      <c r="S24" s="2" t="s">
        <v>33</v>
      </c>
      <c r="T24" s="2" t="s">
        <v>164</v>
      </c>
      <c r="U24" s="19" t="s">
        <v>168</v>
      </c>
      <c r="V24" s="2" t="s">
        <v>169</v>
      </c>
      <c r="W24" s="9"/>
      <c r="X24" s="7"/>
    </row>
    <row r="25" s="10" customFormat="1" ht="27" hidden="1" customHeight="1" spans="1:23">
      <c r="A25" s="2" t="s">
        <v>28</v>
      </c>
      <c r="B25" s="2" t="s">
        <v>170</v>
      </c>
      <c r="C25" s="2" t="s">
        <v>171</v>
      </c>
      <c r="D25" s="2" t="s">
        <v>172</v>
      </c>
      <c r="E25" s="2" t="s">
        <v>173</v>
      </c>
      <c r="F25" s="2">
        <v>350</v>
      </c>
      <c r="G25" s="2">
        <v>400</v>
      </c>
      <c r="H25" s="4"/>
      <c r="I25" s="4" t="s">
        <v>76</v>
      </c>
      <c r="J25" s="9">
        <v>0.05</v>
      </c>
      <c r="K25" s="9">
        <v>0.05</v>
      </c>
      <c r="L25" s="9">
        <v>0.05</v>
      </c>
      <c r="M25" s="9">
        <v>0.05</v>
      </c>
      <c r="N25" s="2">
        <f t="shared" si="9"/>
        <v>17.5</v>
      </c>
      <c r="O25" s="2">
        <f t="shared" si="10"/>
        <v>20</v>
      </c>
      <c r="P25" s="2">
        <f t="shared" si="11"/>
        <v>332.5</v>
      </c>
      <c r="Q25" s="2">
        <f t="shared" si="12"/>
        <v>380</v>
      </c>
      <c r="R25" s="2">
        <v>64</v>
      </c>
      <c r="S25" s="2" t="s">
        <v>33</v>
      </c>
      <c r="T25" s="2" t="s">
        <v>170</v>
      </c>
      <c r="U25" s="19" t="s">
        <v>174</v>
      </c>
      <c r="V25" s="2" t="s">
        <v>175</v>
      </c>
      <c r="W25" s="9">
        <v>0.03</v>
      </c>
    </row>
    <row r="26" s="10" customFormat="1" ht="27" hidden="1" customHeight="1" spans="1:23">
      <c r="A26" s="2" t="s">
        <v>28</v>
      </c>
      <c r="B26" s="2" t="s">
        <v>187</v>
      </c>
      <c r="C26" s="2" t="s">
        <v>52</v>
      </c>
      <c r="D26" s="2" t="s">
        <v>188</v>
      </c>
      <c r="E26" s="2" t="s">
        <v>189</v>
      </c>
      <c r="F26" s="2">
        <v>320</v>
      </c>
      <c r="G26" s="2">
        <v>400</v>
      </c>
      <c r="H26" s="4"/>
      <c r="I26" s="4" t="s">
        <v>32</v>
      </c>
      <c r="J26" s="9">
        <v>0.26</v>
      </c>
      <c r="K26" s="9"/>
      <c r="L26" s="9"/>
      <c r="M26" s="9"/>
      <c r="N26" s="2">
        <f t="shared" si="9"/>
        <v>83.2</v>
      </c>
      <c r="O26" s="2">
        <f t="shared" si="10"/>
        <v>104</v>
      </c>
      <c r="P26" s="2">
        <f t="shared" ref="P26:P31" si="13">F26-N26</f>
        <v>236.8</v>
      </c>
      <c r="Q26" s="2">
        <f t="shared" ref="Q26:Q31" si="14">G26-O26</f>
        <v>296</v>
      </c>
      <c r="R26" s="2"/>
      <c r="S26" s="2" t="s">
        <v>33</v>
      </c>
      <c r="T26" s="2" t="s">
        <v>187</v>
      </c>
      <c r="U26" s="19" t="s">
        <v>190</v>
      </c>
      <c r="V26" s="2" t="s">
        <v>191</v>
      </c>
      <c r="W26" s="9">
        <v>0.03</v>
      </c>
    </row>
    <row r="27" s="10" customFormat="1" ht="27" hidden="1" customHeight="1" spans="1:23">
      <c r="A27" s="2" t="s">
        <v>28</v>
      </c>
      <c r="B27" s="2" t="s">
        <v>192</v>
      </c>
      <c r="C27" s="2" t="s">
        <v>86</v>
      </c>
      <c r="D27" s="2" t="s">
        <v>193</v>
      </c>
      <c r="E27" s="2" t="s">
        <v>194</v>
      </c>
      <c r="F27" s="13">
        <v>310</v>
      </c>
      <c r="G27" s="13">
        <v>350</v>
      </c>
      <c r="H27" s="4"/>
      <c r="I27" s="4"/>
      <c r="J27" s="15">
        <v>0.075</v>
      </c>
      <c r="K27" s="9"/>
      <c r="L27" s="9"/>
      <c r="M27" s="9"/>
      <c r="N27" s="2">
        <f>310*J27</f>
        <v>23.25</v>
      </c>
      <c r="O27" s="2">
        <f>350*J27</f>
        <v>26.25</v>
      </c>
      <c r="P27" s="2">
        <f>310-N27</f>
        <v>286.75</v>
      </c>
      <c r="Q27" s="2">
        <f>350-O27</f>
        <v>323.75</v>
      </c>
      <c r="R27" s="2">
        <v>64</v>
      </c>
      <c r="S27" s="2" t="s">
        <v>33</v>
      </c>
      <c r="T27" s="2" t="s">
        <v>195</v>
      </c>
      <c r="U27" s="19" t="s">
        <v>196</v>
      </c>
      <c r="V27" s="2" t="s">
        <v>197</v>
      </c>
      <c r="W27" s="9">
        <v>0.01</v>
      </c>
    </row>
    <row r="28" s="10" customFormat="1" ht="27" hidden="1" customHeight="1" spans="1:23">
      <c r="A28" s="2" t="s">
        <v>28</v>
      </c>
      <c r="B28" s="2" t="s">
        <v>198</v>
      </c>
      <c r="C28" s="2" t="s">
        <v>52</v>
      </c>
      <c r="D28" s="2" t="s">
        <v>114</v>
      </c>
      <c r="E28" s="2" t="s">
        <v>199</v>
      </c>
      <c r="F28" s="2">
        <v>310</v>
      </c>
      <c r="G28" s="2">
        <v>395</v>
      </c>
      <c r="H28" s="4"/>
      <c r="I28" s="4" t="s">
        <v>41</v>
      </c>
      <c r="J28" s="16">
        <v>80</v>
      </c>
      <c r="K28" s="16"/>
      <c r="L28" s="16"/>
      <c r="M28" s="16"/>
      <c r="N28" s="2">
        <v>80</v>
      </c>
      <c r="O28" s="2">
        <v>80</v>
      </c>
      <c r="P28" s="2">
        <f t="shared" si="13"/>
        <v>230</v>
      </c>
      <c r="Q28" s="2">
        <f t="shared" si="14"/>
        <v>315</v>
      </c>
      <c r="R28" s="2"/>
      <c r="S28" s="2" t="s">
        <v>33</v>
      </c>
      <c r="T28" s="2" t="s">
        <v>198</v>
      </c>
      <c r="U28" s="19" t="s">
        <v>200</v>
      </c>
      <c r="V28" s="2" t="s">
        <v>201</v>
      </c>
      <c r="W28" s="9"/>
    </row>
    <row r="29" s="10" customFormat="1" ht="27" hidden="1" customHeight="1" spans="1:23">
      <c r="A29" s="2" t="s">
        <v>28</v>
      </c>
      <c r="B29" s="2" t="s">
        <v>202</v>
      </c>
      <c r="C29" s="2"/>
      <c r="D29" s="2"/>
      <c r="E29" s="2"/>
      <c r="F29" s="2">
        <v>280</v>
      </c>
      <c r="G29" s="2">
        <v>360</v>
      </c>
      <c r="H29" s="4"/>
      <c r="I29" s="4"/>
      <c r="J29" s="9"/>
      <c r="K29" s="9"/>
      <c r="L29" s="9"/>
      <c r="M29" s="9"/>
      <c r="N29" s="2"/>
      <c r="O29" s="2"/>
      <c r="P29" s="2">
        <f t="shared" si="13"/>
        <v>280</v>
      </c>
      <c r="Q29" s="2">
        <f t="shared" si="14"/>
        <v>360</v>
      </c>
      <c r="R29" s="2"/>
      <c r="S29" s="2"/>
      <c r="T29" s="2"/>
      <c r="U29" s="2"/>
      <c r="V29" s="2"/>
      <c r="W29" s="9"/>
    </row>
    <row r="30" s="10" customFormat="1" ht="27" hidden="1" customHeight="1" spans="1:23">
      <c r="A30" s="2" t="s">
        <v>28</v>
      </c>
      <c r="B30" s="2" t="s">
        <v>203</v>
      </c>
      <c r="C30" s="2"/>
      <c r="D30" s="2"/>
      <c r="E30" s="2"/>
      <c r="F30" s="2">
        <v>300</v>
      </c>
      <c r="G30" s="2">
        <v>380</v>
      </c>
      <c r="H30" s="4"/>
      <c r="I30" s="4" t="s">
        <v>41</v>
      </c>
      <c r="J30" s="9"/>
      <c r="K30" s="9"/>
      <c r="L30" s="9"/>
      <c r="M30" s="9"/>
      <c r="N30" s="2"/>
      <c r="O30" s="2"/>
      <c r="P30" s="2">
        <f t="shared" si="13"/>
        <v>300</v>
      </c>
      <c r="Q30" s="2">
        <f t="shared" si="14"/>
        <v>380</v>
      </c>
      <c r="R30" s="2"/>
      <c r="S30" s="2"/>
      <c r="T30" s="2"/>
      <c r="U30" s="2"/>
      <c r="V30" s="2"/>
      <c r="W30" s="9"/>
    </row>
    <row r="31" s="10" customFormat="1" ht="27" hidden="1" customHeight="1" spans="1:23">
      <c r="A31" s="2" t="s">
        <v>28</v>
      </c>
      <c r="B31" s="2" t="s">
        <v>204</v>
      </c>
      <c r="C31" s="2" t="s">
        <v>52</v>
      </c>
      <c r="D31" s="2" t="s">
        <v>114</v>
      </c>
      <c r="E31" s="2" t="s">
        <v>205</v>
      </c>
      <c r="F31" s="2">
        <v>315</v>
      </c>
      <c r="G31" s="2">
        <v>395</v>
      </c>
      <c r="H31" s="4"/>
      <c r="I31" s="4"/>
      <c r="J31" s="16">
        <v>80</v>
      </c>
      <c r="K31" s="9"/>
      <c r="L31" s="9"/>
      <c r="M31" s="9"/>
      <c r="N31" s="2">
        <v>80</v>
      </c>
      <c r="O31" s="2">
        <v>80</v>
      </c>
      <c r="P31" s="2">
        <f t="shared" si="13"/>
        <v>235</v>
      </c>
      <c r="Q31" s="2">
        <f t="shared" si="14"/>
        <v>315</v>
      </c>
      <c r="R31" s="2"/>
      <c r="S31" s="2" t="s">
        <v>33</v>
      </c>
      <c r="T31" s="2" t="s">
        <v>204</v>
      </c>
      <c r="U31" s="19" t="s">
        <v>206</v>
      </c>
      <c r="V31" s="2" t="s">
        <v>207</v>
      </c>
      <c r="W31" s="9"/>
    </row>
  </sheetData>
  <autoFilter ref="A2:X31">
    <filterColumn colId="1">
      <customFilters>
        <customFilter operator="equal" val="海南安宣机动车辆检测有限公司"/>
      </customFilters>
    </filterColumn>
    <extLst/>
  </autoFilter>
  <mergeCells count="15">
    <mergeCell ref="J1:M1"/>
    <mergeCell ref="N1:O1"/>
    <mergeCell ref="P1:Q1"/>
    <mergeCell ref="S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W1:W2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F5" sqref="F5"/>
    </sheetView>
  </sheetViews>
  <sheetFormatPr defaultColWidth="9" defaultRowHeight="16.8" outlineLevelRow="6"/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5" t="s">
        <v>10</v>
      </c>
      <c r="K1" s="5"/>
      <c r="L1" s="5" t="s">
        <v>11</v>
      </c>
      <c r="M1" s="5"/>
      <c r="N1" s="1" t="s">
        <v>12</v>
      </c>
      <c r="O1" s="5" t="s">
        <v>13</v>
      </c>
      <c r="P1" s="5"/>
      <c r="Q1" s="5"/>
      <c r="R1" s="5"/>
      <c r="S1" s="8" t="s">
        <v>14</v>
      </c>
    </row>
    <row r="2" ht="24" spans="1:19">
      <c r="A2" s="1"/>
      <c r="B2" s="1"/>
      <c r="C2" s="1"/>
      <c r="D2" s="1"/>
      <c r="E2" s="1"/>
      <c r="F2" s="1"/>
      <c r="G2" s="1"/>
      <c r="H2" s="3"/>
      <c r="I2" s="3"/>
      <c r="J2" s="1" t="s">
        <v>19</v>
      </c>
      <c r="K2" s="1" t="s">
        <v>20</v>
      </c>
      <c r="L2" s="1" t="s">
        <v>21</v>
      </c>
      <c r="M2" s="1" t="s">
        <v>22</v>
      </c>
      <c r="N2" s="1"/>
      <c r="O2" s="6" t="s">
        <v>23</v>
      </c>
      <c r="P2" s="1" t="s">
        <v>24</v>
      </c>
      <c r="Q2" s="6" t="s">
        <v>25</v>
      </c>
      <c r="R2" s="1" t="s">
        <v>26</v>
      </c>
      <c r="S2" s="8"/>
    </row>
    <row r="3" ht="48" spans="1:19">
      <c r="A3" s="2" t="s">
        <v>91</v>
      </c>
      <c r="B3" s="2" t="s">
        <v>92</v>
      </c>
      <c r="C3" s="2" t="s">
        <v>93</v>
      </c>
      <c r="D3" s="2" t="s">
        <v>94</v>
      </c>
      <c r="E3" s="2" t="s">
        <v>95</v>
      </c>
      <c r="F3" s="2"/>
      <c r="G3" s="2"/>
      <c r="H3" s="4"/>
      <c r="I3" s="4"/>
      <c r="J3" s="2"/>
      <c r="K3" s="2"/>
      <c r="L3" s="2"/>
      <c r="M3" s="2"/>
      <c r="N3" s="2">
        <v>70</v>
      </c>
      <c r="O3" s="2"/>
      <c r="P3" s="7" t="s">
        <v>96</v>
      </c>
      <c r="Q3" s="21" t="s">
        <v>97</v>
      </c>
      <c r="R3" s="7" t="s">
        <v>98</v>
      </c>
      <c r="S3" s="9"/>
    </row>
    <row r="4" ht="84" spans="1:19">
      <c r="A4" s="2" t="s">
        <v>91</v>
      </c>
      <c r="B4" s="2" t="s">
        <v>108</v>
      </c>
      <c r="C4" s="2" t="s">
        <v>52</v>
      </c>
      <c r="D4" s="2"/>
      <c r="E4" s="2" t="s">
        <v>109</v>
      </c>
      <c r="F4" s="2"/>
      <c r="G4" s="2"/>
      <c r="H4" s="4"/>
      <c r="I4" s="4"/>
      <c r="J4" s="2"/>
      <c r="K4" s="2"/>
      <c r="L4" s="2"/>
      <c r="M4" s="2"/>
      <c r="N4" s="2">
        <v>70</v>
      </c>
      <c r="O4" s="2" t="s">
        <v>33</v>
      </c>
      <c r="P4" s="2" t="s">
        <v>110</v>
      </c>
      <c r="Q4" s="19" t="s">
        <v>111</v>
      </c>
      <c r="R4" s="2" t="s">
        <v>112</v>
      </c>
      <c r="S4" s="9"/>
    </row>
    <row r="5" ht="84" spans="1:19">
      <c r="A5" s="2" t="s">
        <v>91</v>
      </c>
      <c r="B5" s="2" t="s">
        <v>146</v>
      </c>
      <c r="C5" s="2"/>
      <c r="D5" s="2"/>
      <c r="E5" s="2" t="s">
        <v>147</v>
      </c>
      <c r="F5" s="2"/>
      <c r="G5" s="2"/>
      <c r="H5" s="4"/>
      <c r="I5" s="4"/>
      <c r="J5" s="2"/>
      <c r="K5" s="2"/>
      <c r="L5" s="2"/>
      <c r="M5" s="2"/>
      <c r="N5" s="2">
        <v>94</v>
      </c>
      <c r="O5" s="2"/>
      <c r="P5" s="2" t="s">
        <v>146</v>
      </c>
      <c r="Q5" s="19" t="s">
        <v>148</v>
      </c>
      <c r="R5" s="2" t="s">
        <v>149</v>
      </c>
      <c r="S5" s="9"/>
    </row>
    <row r="6" ht="48" spans="1:19">
      <c r="A6" s="2" t="s">
        <v>91</v>
      </c>
      <c r="B6" s="2" t="s">
        <v>176</v>
      </c>
      <c r="C6" s="2" t="s">
        <v>177</v>
      </c>
      <c r="D6" s="2" t="s">
        <v>178</v>
      </c>
      <c r="E6" s="2" t="s">
        <v>179</v>
      </c>
      <c r="F6" s="2"/>
      <c r="G6" s="2"/>
      <c r="H6" s="4"/>
      <c r="I6" s="4"/>
      <c r="J6" s="2"/>
      <c r="K6" s="2"/>
      <c r="L6" s="2"/>
      <c r="M6" s="2"/>
      <c r="N6" s="2">
        <v>94</v>
      </c>
      <c r="O6" s="2" t="s">
        <v>33</v>
      </c>
      <c r="P6" s="2" t="s">
        <v>176</v>
      </c>
      <c r="Q6" s="19" t="s">
        <v>180</v>
      </c>
      <c r="R6" s="2" t="s">
        <v>181</v>
      </c>
      <c r="S6" s="9"/>
    </row>
    <row r="7" ht="72" spans="1:19">
      <c r="A7" s="2" t="s">
        <v>91</v>
      </c>
      <c r="B7" s="2" t="s">
        <v>182</v>
      </c>
      <c r="C7" s="2" t="s">
        <v>58</v>
      </c>
      <c r="D7" s="2" t="s">
        <v>183</v>
      </c>
      <c r="E7" s="2" t="s">
        <v>184</v>
      </c>
      <c r="F7" s="2"/>
      <c r="G7" s="2"/>
      <c r="H7" s="4"/>
      <c r="I7" s="4"/>
      <c r="J7" s="2"/>
      <c r="K7" s="2"/>
      <c r="L7" s="2"/>
      <c r="M7" s="2"/>
      <c r="N7" s="2">
        <v>70</v>
      </c>
      <c r="O7" s="2" t="s">
        <v>33</v>
      </c>
      <c r="P7" s="2" t="s">
        <v>182</v>
      </c>
      <c r="Q7" s="19" t="s">
        <v>185</v>
      </c>
      <c r="R7" s="2" t="s">
        <v>186</v>
      </c>
      <c r="S7" s="9"/>
    </row>
  </sheetData>
  <mergeCells count="14">
    <mergeCell ref="J1:K1"/>
    <mergeCell ref="L1:M1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N1:N2"/>
    <mergeCell ref="S1:S2"/>
  </mergeCell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11" rgbClr="FDC468"/>
    <comment s:ref="T13" rgbClr="FDC468"/>
  </commentList>
  <commentList sheetStid="3">
    <comment s:ref="J10" rgbClr="FDC478"/>
    <comment s:ref="B11" rgbClr="FDC468"/>
    <comment s:ref="G27" rgbClr="FDC468"/>
  </commentList>
  <commentList sheetStid="2">
    <comment s:ref="P3" rgbClr="FDC4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检测站</vt:lpstr>
      <vt:lpstr>代办方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gaochao</cp:lastModifiedBy>
  <dcterms:created xsi:type="dcterms:W3CDTF">2022-08-19T19:24:00Z</dcterms:created>
  <dcterms:modified xsi:type="dcterms:W3CDTF">2022-09-19T14:01:08Z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893F9358B91E4183A78D978B31CCCF34</vt:lpwstr>
  </property>
  <property fmtid="{D5CDD505-2E9C-101B-9397-08002B2CF9AE}" pid="3" name="KSOProductBuildVer">
    <vt:lpwstr>2052-4.6.1.7451</vt:lpwstr>
  </property>
</Properties>
</file>